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i\Andrea\Contabilità\Consuntivo_revisione_2025\"/>
    </mc:Choice>
  </mc:AlternateContent>
  <xr:revisionPtr revIDLastSave="0" documentId="13_ncr:1_{A946ECC4-8E99-4665-A2D6-84F521F3F1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AP" sheetId="5" r:id="rId1"/>
    <sheet name="Comune" sheetId="1" r:id="rId2"/>
    <sheet name="Comune-dati" sheetId="4" state="hidden" r:id="rId3"/>
    <sheet name="AAP-dati" sheetId="6" state="hidden" r:id="rId4"/>
    <sheet name="dati" sheetId="7" state="hidden" r:id="rId5"/>
  </sheets>
  <definedNames>
    <definedName name="_xlnm._FilterDatabase" localSheetId="0" hidden="1">AAP!$A$12:$G$13</definedName>
    <definedName name="_xlnm._FilterDatabase" localSheetId="1" hidden="1">Comune!$A$12:$G$31</definedName>
    <definedName name="anno">dati!$A$1</definedName>
    <definedName name="annoint">dati!$D$1</definedName>
    <definedName name="_xlnm.Print_Titles" localSheetId="0">AAP!$12:$12</definedName>
    <definedName name="_xlnm.Print_Titles" localSheetId="1">Comune!$12:$12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F52" i="1"/>
  <c r="A42" i="1"/>
  <c r="B42" i="1"/>
  <c r="C42" i="1"/>
  <c r="D42" i="1"/>
  <c r="E42" i="1"/>
  <c r="F42" i="1"/>
  <c r="D1" i="7"/>
  <c r="F51" i="1"/>
  <c r="E51" i="1"/>
  <c r="D51" i="1"/>
  <c r="C51" i="1"/>
  <c r="B51" i="1"/>
  <c r="A51" i="1"/>
  <c r="F50" i="1"/>
  <c r="E50" i="1"/>
  <c r="D50" i="1"/>
  <c r="C50" i="1"/>
  <c r="B50" i="1"/>
  <c r="A50" i="1"/>
  <c r="F49" i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G43" i="1" s="1"/>
  <c r="B43" i="1"/>
  <c r="A43" i="1"/>
  <c r="F41" i="1"/>
  <c r="E41" i="1"/>
  <c r="D41" i="1"/>
  <c r="C41" i="1"/>
  <c r="B41" i="1"/>
  <c r="A41" i="1"/>
  <c r="C10" i="1"/>
  <c r="A10" i="1"/>
  <c r="E52" i="1"/>
  <c r="A7" i="1"/>
  <c r="A10" i="5"/>
  <c r="E14" i="5"/>
  <c r="A7" i="5"/>
  <c r="F14" i="5"/>
  <c r="E13" i="5"/>
  <c r="A13" i="5"/>
  <c r="B13" i="5"/>
  <c r="C13" i="5"/>
  <c r="D13" i="5"/>
  <c r="F13" i="5"/>
  <c r="G41" i="1" l="1"/>
  <c r="G45" i="1"/>
  <c r="G44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G31" i="1" l="1"/>
  <c r="G35" i="1"/>
  <c r="G16" i="1"/>
  <c r="G32" i="1"/>
  <c r="G17" i="1"/>
  <c r="G33" i="1"/>
  <c r="G15" i="1"/>
  <c r="G34" i="1"/>
  <c r="G13" i="1"/>
  <c r="G14" i="1"/>
</calcChain>
</file>

<file path=xl/sharedStrings.xml><?xml version="1.0" encoding="utf-8"?>
<sst xmlns="http://schemas.openxmlformats.org/spreadsheetml/2006/main" count="235" uniqueCount="114">
  <si>
    <t>Fornitura</t>
  </si>
  <si>
    <t>Data
aggiudicazione</t>
  </si>
  <si>
    <t>Genere di
procedura</t>
  </si>
  <si>
    <t>Oggetto ed entità
della commessa</t>
  </si>
  <si>
    <t>Genere di
commessa</t>
  </si>
  <si>
    <t>Aggiudicatario
nome e sede/domicilio</t>
  </si>
  <si>
    <t>Data</t>
  </si>
  <si>
    <t>Tipo commessa</t>
  </si>
  <si>
    <t>Tipo procedura</t>
  </si>
  <si>
    <t>Tipo di prestazione</t>
  </si>
  <si>
    <t>Deliberatario</t>
  </si>
  <si>
    <t>Importo</t>
  </si>
  <si>
    <t>Prestazione di servizio</t>
  </si>
  <si>
    <t>Incarico diretto  LCPubb-art. 7 cpv. 3 lett. H</t>
  </si>
  <si>
    <t>Lugano</t>
  </si>
  <si>
    <t>Brugnoli e Gottardi</t>
  </si>
  <si>
    <t>Massagno</t>
  </si>
  <si>
    <t>Edilcapri SA</t>
  </si>
  <si>
    <t>Capriasca</t>
  </si>
  <si>
    <t>Commessa edile secondaria</t>
  </si>
  <si>
    <t>ITS Kanal Services AG</t>
  </si>
  <si>
    <t>Boswil</t>
  </si>
  <si>
    <t>Mauri &amp; Associati SA</t>
  </si>
  <si>
    <t>Lugano-Davesco</t>
  </si>
  <si>
    <t>Pavisud SA</t>
  </si>
  <si>
    <t>Cadenazzo</t>
  </si>
  <si>
    <t>Il Sindaco:
A. Cedraschi</t>
  </si>
  <si>
    <t>La Segretaria:
E. Ferroni</t>
  </si>
  <si>
    <t>Bedano</t>
  </si>
  <si>
    <t>Importo CHF
(IVA inclusa)</t>
  </si>
  <si>
    <t>Alpuriget Sagl</t>
  </si>
  <si>
    <t>Riva S. Vitale</t>
  </si>
  <si>
    <t>Consultati SA</t>
  </si>
  <si>
    <t>Taverne</t>
  </si>
  <si>
    <t>Mendrisio</t>
  </si>
  <si>
    <t>N.U.P GmbH</t>
  </si>
  <si>
    <t>Winterthur</t>
  </si>
  <si>
    <t>Righetti Combustibili SA</t>
  </si>
  <si>
    <t>Mezzovico</t>
  </si>
  <si>
    <t>Fornitura sacchi ufficiali RSU</t>
  </si>
  <si>
    <t>Silicon Swiss Sagl</t>
  </si>
  <si>
    <t>Agno</t>
  </si>
  <si>
    <t>Studi Associati SA</t>
  </si>
  <si>
    <t>Tesseredil SA</t>
  </si>
  <si>
    <t>Tesserete</t>
  </si>
  <si>
    <t>Sostituzione WC SI - opera da sanitario</t>
  </si>
  <si>
    <t>Abbattimento alberi Strada dar Pian</t>
  </si>
  <si>
    <t>MM 12/2023 - Onorario progettazione definitiva rifacimento Via Ponte Capriasca</t>
  </si>
  <si>
    <t>Lotta contro le neofite invasive - anno 2025</t>
  </si>
  <si>
    <t>Sistemazione ponte zona Foccio: opere forestali</t>
  </si>
  <si>
    <t>Pinate e fiori diversi per auole diverse e orto</t>
  </si>
  <si>
    <t>Sistemazione ponte zona Foccio: opere da capomastro</t>
  </si>
  <si>
    <t>Gestione dei gamberi esotici laghetto di Origlio</t>
  </si>
  <si>
    <t>MM 6/2023 - Sistemazione entrata Municipio (sagomati)</t>
  </si>
  <si>
    <t>MM 6/2023 - Sostituzione chiusini e lavori a regia Via Taverne</t>
  </si>
  <si>
    <t>MM 6/2023 - Paletti per sistemazione Piazza Municipio</t>
  </si>
  <si>
    <t>Gestione tartarughe 2025</t>
  </si>
  <si>
    <t>Onorario per studio presenza radon ex Casa Comunale</t>
  </si>
  <si>
    <t>Sistemazione stradale Via ai Magi e Sentée dar Lagh</t>
  </si>
  <si>
    <t>Sistemazione canalina e cordolo Strada da Lamon</t>
  </si>
  <si>
    <t>Progetto InfoCubi al Lago</t>
  </si>
  <si>
    <t>Acquisto veicolo multiuso Holder con lama neve</t>
  </si>
  <si>
    <t>MM 9-2025 - Progettazione risanamento energetico casa comunale</t>
  </si>
  <si>
    <t>Segnaletica orizzontale Via Taverne/Via Cantonale</t>
  </si>
  <si>
    <t>Pulizia pozzetti e caditoie stradali 2025</t>
  </si>
  <si>
    <t>Spostamento illuminazione pubblica Via Taverne</t>
  </si>
  <si>
    <t>Pulizia canalizzazioni 2025 - pendenze 2.5-5.0%</t>
  </si>
  <si>
    <t>Gestione tartarughe 2026</t>
  </si>
  <si>
    <t>Onorario per allestimento zone pianificazione PR</t>
  </si>
  <si>
    <t>Sfalcio canneto laghetto 2025</t>
  </si>
  <si>
    <t>Rifacimento ponte Sentiero San Zeno</t>
  </si>
  <si>
    <t>Portoni automatici magazzino comunale</t>
  </si>
  <si>
    <t>MM 6/2023 - fermata bus "Origio Paese"  - parte pensilina</t>
  </si>
  <si>
    <t>Sfalcio canneto laghetto 2026</t>
  </si>
  <si>
    <t>Potenziamento smaltimento acque meteoriche Via Noriée</t>
  </si>
  <si>
    <t>Consulenze ingegneristiche varie 2025</t>
  </si>
  <si>
    <t>Consulenza non confermità PGS - allacciamenti privati</t>
  </si>
  <si>
    <t>MM 8/2023 - onorario 2025 Ecocentro mapp. 770</t>
  </si>
  <si>
    <t>Piano d'azione comunale - PAC</t>
  </si>
  <si>
    <t>Fornitura olio riscaldamento Casa Comunale</t>
  </si>
  <si>
    <t>Adeguamento smaltimento Via Noriée - prima parte consulenza</t>
  </si>
  <si>
    <t>Galli SA impianti sanitari e riscaldamenti</t>
  </si>
  <si>
    <t>Destefani Roberto</t>
  </si>
  <si>
    <t>Marino Bernasconi SA</t>
  </si>
  <si>
    <t>Grano Giardini SA</t>
  </si>
  <si>
    <t>Maddalena &amp; associati sagl</t>
  </si>
  <si>
    <t>Walo Bertschinger SA Ticino</t>
  </si>
  <si>
    <t>Zawa Sagl</t>
  </si>
  <si>
    <t>Oikos</t>
  </si>
  <si>
    <t>Sartori AgriBioCultural Solutions</t>
  </si>
  <si>
    <t>Zimmermann AG</t>
  </si>
  <si>
    <t>Sangiorgio Architettura SA</t>
  </si>
  <si>
    <t>Applicolor SA</t>
  </si>
  <si>
    <t>Aziende Industriali di Lugano (AIL) SA</t>
  </si>
  <si>
    <t>Impresa Forestale Destefani SA</t>
  </si>
  <si>
    <t>Poretti-Gaggini SA</t>
  </si>
  <si>
    <t>Lamone</t>
  </si>
  <si>
    <t>Aranno</t>
  </si>
  <si>
    <t>Vezia</t>
  </si>
  <si>
    <t>Briee</t>
  </si>
  <si>
    <t>Origlio</t>
  </si>
  <si>
    <t>Bellinzona-Carasso</t>
  </si>
  <si>
    <t>Domat/Ems</t>
  </si>
  <si>
    <t>Noranco</t>
  </si>
  <si>
    <t>MM 6/2023 - Pensilina bus nuova fermata Origlio Paese</t>
  </si>
  <si>
    <t>MM 12/2023-Progettazione rifacimento Via Ponte Capriasca</t>
  </si>
  <si>
    <t>Data pubb.</t>
  </si>
  <si>
    <t>Ris nr.</t>
  </si>
  <si>
    <t>Ris. Data</t>
  </si>
  <si>
    <t>MM 8/2023 - Progetto paesaggistico Ecocentro</t>
  </si>
  <si>
    <t>Officina del Paesaggio Sagl</t>
  </si>
  <si>
    <t>aap</t>
  </si>
  <si>
    <t>COM</t>
  </si>
  <si>
    <t xml:space="preserve">              Per Il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</si>
</sst>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top"/>
    </xf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8" xfId="0" applyFont="1" applyBorder="1"/>
    <xf numFmtId="0" fontId="2" fillId="4" borderId="3" xfId="0" applyFont="1" applyFill="1" applyBorder="1"/>
    <xf numFmtId="4" fontId="2" fillId="4" borderId="5" xfId="0" applyNumberFormat="1" applyFont="1" applyFill="1" applyBorder="1"/>
    <xf numFmtId="0" fontId="0" fillId="0" borderId="0" xfId="0" applyAlignment="1">
      <alignment vertical="top"/>
    </xf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8" fillId="0" borderId="0" xfId="0" applyFont="1" applyAlignment="1">
      <alignment vertical="top" readingOrder="1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 readingOrder="1"/>
    </xf>
    <xf numFmtId="0" fontId="12" fillId="0" borderId="0" xfId="0" applyFont="1"/>
    <xf numFmtId="0" fontId="13" fillId="0" borderId="0" xfId="0" applyFont="1" applyAlignment="1">
      <alignment horizontal="center" vertical="top" readingOrder="1"/>
    </xf>
    <xf numFmtId="0" fontId="13" fillId="0" borderId="0" xfId="0" applyFont="1" applyAlignment="1">
      <alignment vertical="top" readingOrder="1"/>
    </xf>
    <xf numFmtId="0" fontId="13" fillId="0" borderId="0" xfId="0" applyFont="1" applyAlignment="1">
      <alignment horizontal="left" vertical="top" readingOrder="1"/>
    </xf>
    <xf numFmtId="0" fontId="8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14" fontId="0" fillId="0" borderId="0" xfId="0" applyNumberFormat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top"/>
    </xf>
  </cellXfs>
  <cellStyles count="2">
    <cellStyle name="Normale" xfId="0" builtinId="0"/>
    <cellStyle name="Normale 2" xfId="1" xr:uid="{E23E8D1D-B56D-4B60-A4C5-CA610B407399}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733337</xdr:colOff>
      <xdr:row>4</xdr:row>
      <xdr:rowOff>85613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16DBBEC-B6A0-45C4-B064-CC2645CF9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04762" cy="8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733337</xdr:colOff>
      <xdr:row>4</xdr:row>
      <xdr:rowOff>85613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D06507D-1E2F-1A18-88DE-F9C51F55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04762" cy="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A07D-FE2F-4268-82F5-60A4EC22D3AB}">
  <sheetPr>
    <pageSetUpPr fitToPage="1"/>
  </sheetPr>
  <dimension ref="A7:G14"/>
  <sheetViews>
    <sheetView view="pageLayout" topLeftCell="A14" zoomScaleNormal="100" workbookViewId="0">
      <selection activeCell="E9" sqref="E9"/>
    </sheetView>
  </sheetViews>
  <sheetFormatPr defaultColWidth="9.140625" defaultRowHeight="16.5" x14ac:dyDescent="0.3"/>
  <cols>
    <col min="1" max="1" width="16.5703125" style="1" customWidth="1"/>
    <col min="2" max="2" width="62.42578125" style="1" customWidth="1"/>
    <col min="3" max="3" width="26" style="1" customWidth="1"/>
    <col min="4" max="4" width="35.7109375" style="1" customWidth="1"/>
    <col min="5" max="5" width="33.28515625" style="1" customWidth="1"/>
    <col min="6" max="6" width="16.5703125" style="1" customWidth="1"/>
    <col min="7" max="7" width="9.140625" style="4" hidden="1" customWidth="1"/>
    <col min="8" max="16384" width="9.140625" style="1"/>
  </cols>
  <sheetData>
    <row r="7" spans="1:7" ht="41.25" customHeight="1" x14ac:dyDescent="0.3">
      <c r="A7" s="32" t="str">
        <f>"LISTA DELLE COMMESSE CHE SUPERANO CHF 5'000.00 (IVA ESCLUSA) AGGIUDICATE SU INVITO O INCARICO DIRETTO
AZIENDA ACQUA POTABILE ORIGLIO – ANNO "&amp;dati!$A$1</f>
        <v>LISTA DELLE COMMESSE CHE SUPERANO CHF 5'000.00 (IVA ESCLUSA) AGGIUDICATE SU INVITO O INCARICO DIRETTO
AZIENDA ACQUA POTABILE ORIGLIO – ANNO 2025</v>
      </c>
      <c r="B7" s="32"/>
      <c r="C7" s="32"/>
      <c r="D7" s="32"/>
      <c r="E7" s="32"/>
      <c r="F7" s="33"/>
      <c r="G7" s="1"/>
    </row>
    <row r="8" spans="1:7" ht="6.75" customHeight="1" x14ac:dyDescent="0.3">
      <c r="A8" s="2"/>
      <c r="B8" s="2"/>
      <c r="C8" s="3"/>
      <c r="D8" s="3"/>
      <c r="F8" s="3"/>
    </row>
    <row r="9" spans="1:7" x14ac:dyDescent="0.3">
      <c r="A9" s="2"/>
      <c r="B9" s="2"/>
      <c r="C9" s="3"/>
      <c r="D9" s="3"/>
      <c r="E9" s="36" t="s">
        <v>113</v>
      </c>
      <c r="F9" s="3"/>
    </row>
    <row r="10" spans="1:7" s="5" customFormat="1" ht="30" x14ac:dyDescent="0.25">
      <c r="A10" s="35" t="str">
        <f>"Data pubblicazione lista:   "&amp;TEXT(dati!$B$2,"gg.mm.aaaa")</f>
        <v>Data pubblicazione lista:   31.03.2026</v>
      </c>
      <c r="B10" s="35"/>
      <c r="C10" s="25" t="str">
        <f>"(Risoluzione municipale nr. "&amp;dati!C3&amp;" del "&amp;TEXT(dati!$B$4,"gg.mm.aaaa")&amp;")"</f>
        <v>(Risoluzione municipale nr. 146 del 30.03.2026)</v>
      </c>
      <c r="E10" s="6" t="s">
        <v>26</v>
      </c>
      <c r="F10" s="6" t="s">
        <v>27</v>
      </c>
      <c r="G10" s="7"/>
    </row>
    <row r="11" spans="1:7" ht="6.75" customHeight="1" x14ac:dyDescent="0.3"/>
    <row r="12" spans="1:7" ht="33" x14ac:dyDescent="0.3">
      <c r="A12" s="8" t="s">
        <v>1</v>
      </c>
      <c r="B12" s="8" t="s">
        <v>3</v>
      </c>
      <c r="C12" s="8" t="s">
        <v>4</v>
      </c>
      <c r="D12" s="8" t="s">
        <v>2</v>
      </c>
      <c r="E12" s="9" t="s">
        <v>5</v>
      </c>
      <c r="F12" s="8" t="s">
        <v>29</v>
      </c>
    </row>
    <row r="13" spans="1:7" ht="35.25" customHeight="1" x14ac:dyDescent="0.3">
      <c r="A13" s="10">
        <f>'AAP-dati'!A2</f>
        <v>45684</v>
      </c>
      <c r="B13" s="11" t="str">
        <f>'AAP-dati'!D2</f>
        <v>MM 12/2023-Progettazione rifacimento Via Ponte Capriasca</v>
      </c>
      <c r="C13" s="12" t="str">
        <f>'AAP-dati'!B2</f>
        <v>Prestazione di servizio</v>
      </c>
      <c r="D13" s="12" t="str">
        <f>'AAP-dati'!C2</f>
        <v>Incarico diretto  LCPubb-art. 7 cpv. 3 lett. H</v>
      </c>
      <c r="E13" s="13" t="str">
        <f>'AAP-dati'!E2&amp;", "&amp;'AAP-dati'!F2</f>
        <v>Mauri &amp; Associati SA, Lugano-Davesco</v>
      </c>
      <c r="F13" s="14">
        <f>'AAP-dati'!G2</f>
        <v>10813.6</v>
      </c>
    </row>
    <row r="14" spans="1:7" s="4" customFormat="1" ht="24" customHeight="1" x14ac:dyDescent="0.3">
      <c r="A14" s="15"/>
      <c r="B14" s="15"/>
      <c r="C14" s="15"/>
      <c r="D14" s="15"/>
      <c r="E14" s="16" t="str">
        <f>"Totale commesse pubbliche AAP "&amp;dati!$A$1</f>
        <v>Totale commesse pubbliche AAP 2025</v>
      </c>
      <c r="F14" s="17">
        <f>SUM(F13:F13)</f>
        <v>10813.6</v>
      </c>
    </row>
  </sheetData>
  <sheetProtection sort="0" autoFilter="0" pivotTables="0"/>
  <autoFilter ref="A12:G13" xr:uid="{00000000-0009-0000-0000-000000000000}"/>
  <mergeCells count="2">
    <mergeCell ref="A7:F7"/>
    <mergeCell ref="A10:B10"/>
  </mergeCells>
  <conditionalFormatting sqref="F13">
    <cfRule type="cellIs" dxfId="1" priority="1" operator="greaterThan">
      <formula>#REF!</formula>
    </cfRule>
  </conditionalFormatting>
  <pageMargins left="0.19685039370078741" right="0.19685039370078741" top="0.59055118110236227" bottom="0.59055118110236227" header="0.31496062992125984" footer="0.31496062992125984"/>
  <pageSetup paperSize="8" scale="75" fitToHeight="4" orientation="landscape" r:id="rId1"/>
  <headerFooter>
    <oddHeader>&amp;LAZIENDA ACQUA POTABILE ORIGLIO&amp;RLISTA COMMESSE PUBBLICHE</oddHeader>
    <oddFooter>&amp;L&amp;"Arial Narrow,Normale"&amp;9v. 01.03.2022&amp;R&amp;"Arial Narrow,Normale"&amp;9Pagina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52"/>
  <sheetViews>
    <sheetView tabSelected="1" zoomScaleNormal="100" workbookViewId="0">
      <selection activeCell="C10" sqref="C10"/>
    </sheetView>
  </sheetViews>
  <sheetFormatPr defaultColWidth="9.140625" defaultRowHeight="16.5" x14ac:dyDescent="0.3"/>
  <cols>
    <col min="1" max="1" width="16.5703125" style="1" customWidth="1"/>
    <col min="2" max="2" width="62.42578125" style="1" customWidth="1"/>
    <col min="3" max="3" width="26" style="1" customWidth="1"/>
    <col min="4" max="4" width="35.7109375" style="1" customWidth="1"/>
    <col min="5" max="5" width="33.28515625" style="1" customWidth="1"/>
    <col min="6" max="6" width="16.5703125" style="1" customWidth="1"/>
    <col min="7" max="7" width="9.140625" style="4" hidden="1" customWidth="1"/>
    <col min="8" max="16384" width="9.140625" style="1"/>
  </cols>
  <sheetData>
    <row r="7" spans="1:7" ht="41.25" customHeight="1" x14ac:dyDescent="0.3">
      <c r="A7" s="32" t="str">
        <f>"LISTA DELLE COMMESSE CHE SUPERANO CHF 5'000.00 (IVA ESCLUSA) AGGIUDICATE SU INVITO O INCARICO DIRETTO
COMUNE DI ORIGLIO – ANNO "&amp;dati!$A$1</f>
        <v>LISTA DELLE COMMESSE CHE SUPERANO CHF 5'000.00 (IVA ESCLUSA) AGGIUDICATE SU INVITO O INCARICO DIRETTO
COMUNE DI ORIGLIO – ANNO 2025</v>
      </c>
      <c r="B7" s="32"/>
      <c r="C7" s="32"/>
      <c r="D7" s="32"/>
      <c r="E7" s="32"/>
      <c r="F7" s="33"/>
      <c r="G7" s="1"/>
    </row>
    <row r="8" spans="1:7" ht="6.75" customHeight="1" x14ac:dyDescent="0.3">
      <c r="A8" s="2"/>
      <c r="B8" s="2"/>
      <c r="C8" s="3"/>
      <c r="D8" s="3"/>
      <c r="F8" s="3"/>
    </row>
    <row r="9" spans="1:7" x14ac:dyDescent="0.3">
      <c r="A9" s="2"/>
      <c r="B9" s="2"/>
      <c r="C9" s="3"/>
      <c r="D9" s="3"/>
      <c r="E9" s="36" t="s">
        <v>113</v>
      </c>
      <c r="F9" s="3"/>
    </row>
    <row r="10" spans="1:7" s="5" customFormat="1" ht="30" x14ac:dyDescent="0.25">
      <c r="A10" s="34" t="str">
        <f>"Data pubblicazione lista:   "&amp;TEXT(dati!$B$2,"gg.mm.aaaa")</f>
        <v>Data pubblicazione lista:   31.03.2026</v>
      </c>
      <c r="B10" s="34"/>
      <c r="C10" s="25" t="str">
        <f>"(Risoluzione municipale nr. "&amp;dati!B3&amp;" del "&amp;TEXT(dati!$B$4,"gg.mm.aaaa")&amp;")"</f>
        <v>(Risoluzione municipale nr. 138 del 30.03.2026)</v>
      </c>
      <c r="E10" s="6" t="s">
        <v>26</v>
      </c>
      <c r="F10" s="6" t="s">
        <v>27</v>
      </c>
      <c r="G10" s="7"/>
    </row>
    <row r="11" spans="1:7" ht="6.75" customHeight="1" x14ac:dyDescent="0.3"/>
    <row r="12" spans="1:7" ht="33" x14ac:dyDescent="0.3">
      <c r="A12" s="8" t="s">
        <v>1</v>
      </c>
      <c r="B12" s="8" t="s">
        <v>3</v>
      </c>
      <c r="C12" s="8" t="s">
        <v>4</v>
      </c>
      <c r="D12" s="8" t="s">
        <v>2</v>
      </c>
      <c r="E12" s="9" t="s">
        <v>5</v>
      </c>
      <c r="F12" s="8" t="s">
        <v>29</v>
      </c>
    </row>
    <row r="13" spans="1:7" ht="30.75" customHeight="1" x14ac:dyDescent="0.3">
      <c r="A13" s="10">
        <f>'Comune-dati'!A2</f>
        <v>45659</v>
      </c>
      <c r="B13" s="11" t="str">
        <f>'Comune-dati'!D2</f>
        <v>Sostituzione WC SI - opera da sanitario</v>
      </c>
      <c r="C13" s="12" t="str">
        <f>'Comune-dati'!B2</f>
        <v>Commessa edile secondaria</v>
      </c>
      <c r="D13" s="12" t="str">
        <f>'Comune-dati'!C2</f>
        <v>Incarico diretto  LCPubb-art. 7 cpv. 3 lett. H</v>
      </c>
      <c r="E13" s="13" t="str">
        <f>'Comune-dati'!E2&amp;", "&amp;'Comune-dati'!F2</f>
        <v>Galli SA impianti sanitari e riscaldamenti, Lamone</v>
      </c>
      <c r="F13" s="14">
        <f>'Comune-dati'!G2</f>
        <v>12590.95</v>
      </c>
      <c r="G13" s="4" t="e">
        <f>CONCATENATE(C13,#REF!,D13)</f>
        <v>#REF!</v>
      </c>
    </row>
    <row r="14" spans="1:7" ht="30.75" customHeight="1" x14ac:dyDescent="0.3">
      <c r="A14" s="10">
        <f>'Comune-dati'!A3</f>
        <v>45674</v>
      </c>
      <c r="B14" s="11" t="str">
        <f>'Comune-dati'!D3</f>
        <v>Abbattimento alberi Strada dar Pian</v>
      </c>
      <c r="C14" s="12" t="str">
        <f>'Comune-dati'!B3</f>
        <v>Prestazione di servizio</v>
      </c>
      <c r="D14" s="12" t="str">
        <f>'Comune-dati'!C3</f>
        <v>Incarico diretto  LCPubb-art. 7 cpv. 3 lett. H</v>
      </c>
      <c r="E14" s="13" t="str">
        <f>'Comune-dati'!E3&amp;", "&amp;'Comune-dati'!F3</f>
        <v>Destefani Roberto, Aranno</v>
      </c>
      <c r="F14" s="14">
        <f>'Comune-dati'!G3</f>
        <v>6637.35</v>
      </c>
      <c r="G14" s="4" t="e">
        <f>CONCATENATE(C14,#REF!,D14)</f>
        <v>#REF!</v>
      </c>
    </row>
    <row r="15" spans="1:7" ht="30.75" customHeight="1" x14ac:dyDescent="0.3">
      <c r="A15" s="10">
        <f>'Comune-dati'!A4</f>
        <v>45684</v>
      </c>
      <c r="B15" s="11" t="str">
        <f>'Comune-dati'!D4</f>
        <v>MM 12/2023 - Onorario progettazione definitiva rifacimento Via Ponte Capriasca</v>
      </c>
      <c r="C15" s="12" t="str">
        <f>'Comune-dati'!B4</f>
        <v>Prestazione di servizio</v>
      </c>
      <c r="D15" s="12" t="str">
        <f>'Comune-dati'!C4</f>
        <v>Incarico diretto  LCPubb-art. 7 cpv. 3 lett. H</v>
      </c>
      <c r="E15" s="13" t="str">
        <f>'Comune-dati'!E4&amp;", "&amp;'Comune-dati'!F4</f>
        <v>Mauri &amp; Associati SA, Lugano-Davesco</v>
      </c>
      <c r="F15" s="14">
        <f>'Comune-dati'!G4</f>
        <v>43000</v>
      </c>
      <c r="G15" s="4" t="e">
        <f>CONCATENATE(C15,#REF!,D15)</f>
        <v>#REF!</v>
      </c>
    </row>
    <row r="16" spans="1:7" ht="30.75" customHeight="1" x14ac:dyDescent="0.3">
      <c r="A16" s="10">
        <f>'Comune-dati'!A5</f>
        <v>45692</v>
      </c>
      <c r="B16" s="11" t="str">
        <f>'Comune-dati'!D5</f>
        <v>Lotta contro le neofite invasive - anno 2025</v>
      </c>
      <c r="C16" s="12" t="str">
        <f>'Comune-dati'!B5</f>
        <v>Prestazione di servizio</v>
      </c>
      <c r="D16" s="12" t="str">
        <f>'Comune-dati'!C5</f>
        <v>Incarico diretto  LCPubb-art. 7 cpv. 3 lett. H</v>
      </c>
      <c r="E16" s="13" t="str">
        <f>'Comune-dati'!E5&amp;", "&amp;'Comune-dati'!F5</f>
        <v>Consultati SA, Taverne</v>
      </c>
      <c r="F16" s="14">
        <f>'Comune-dati'!G5</f>
        <v>25312</v>
      </c>
      <c r="G16" s="4" t="e">
        <f>CONCATENATE(C16,#REF!,D16)</f>
        <v>#REF!</v>
      </c>
    </row>
    <row r="17" spans="1:7" ht="30.75" customHeight="1" x14ac:dyDescent="0.3">
      <c r="A17" s="10">
        <f>'Comune-dati'!A6</f>
        <v>45699</v>
      </c>
      <c r="B17" s="11" t="str">
        <f>'Comune-dati'!D6</f>
        <v>MM 6/2023 - Pensilina bus nuova fermata Origlio Paese</v>
      </c>
      <c r="C17" s="12" t="str">
        <f>'Comune-dati'!B6</f>
        <v>Fornitura</v>
      </c>
      <c r="D17" s="12" t="str">
        <f>'Comune-dati'!C6</f>
        <v>Incarico diretto  LCPubb-art. 7 cpv. 3 lett. H</v>
      </c>
      <c r="E17" s="13" t="str">
        <f>'Comune-dati'!E6&amp;", "&amp;'Comune-dati'!F6</f>
        <v>Marino Bernasconi SA, Bedano</v>
      </c>
      <c r="F17" s="14">
        <f>'Comune-dati'!G6</f>
        <v>16215</v>
      </c>
      <c r="G17" s="4" t="e">
        <f>CONCATENATE(C17,#REF!,D17)</f>
        <v>#REF!</v>
      </c>
    </row>
    <row r="18" spans="1:7" ht="30.75" customHeight="1" x14ac:dyDescent="0.3">
      <c r="A18" s="10">
        <f>'Comune-dati'!A7</f>
        <v>45714</v>
      </c>
      <c r="B18" s="11" t="str">
        <f>'Comune-dati'!D7</f>
        <v>Sistemazione ponte zona Foccio: opere forestali</v>
      </c>
      <c r="C18" s="12" t="str">
        <f>'Comune-dati'!B7</f>
        <v>Prestazione di servizio</v>
      </c>
      <c r="D18" s="12" t="str">
        <f>'Comune-dati'!C7</f>
        <v>Incarico diretto  LCPubb-art. 7 cpv. 3 lett. H</v>
      </c>
      <c r="E18" s="13" t="str">
        <f>'Comune-dati'!E7&amp;", "&amp;'Comune-dati'!F7</f>
        <v>Destefani Roberto, Aranno</v>
      </c>
      <c r="F18" s="14">
        <f>'Comune-dati'!G7</f>
        <v>14377.300000000001</v>
      </c>
    </row>
    <row r="19" spans="1:7" ht="30.75" customHeight="1" x14ac:dyDescent="0.3">
      <c r="A19" s="10">
        <f>'Comune-dati'!A8</f>
        <v>45721</v>
      </c>
      <c r="B19" s="11" t="str">
        <f>'Comune-dati'!D8</f>
        <v>Pinate e fiori diversi per auole diverse e orto</v>
      </c>
      <c r="C19" s="12" t="str">
        <f>'Comune-dati'!B8</f>
        <v>Fornitura</v>
      </c>
      <c r="D19" s="12" t="str">
        <f>'Comune-dati'!C8</f>
        <v>Incarico diretto  LCPubb-art. 7 cpv. 3 lett. H</v>
      </c>
      <c r="E19" s="13" t="str">
        <f>'Comune-dati'!E8&amp;", "&amp;'Comune-dati'!F8</f>
        <v>Grano Giardini SA, Vezia</v>
      </c>
      <c r="F19" s="14">
        <f>'Comune-dati'!G8</f>
        <v>6176.55</v>
      </c>
    </row>
    <row r="20" spans="1:7" ht="30.75" customHeight="1" x14ac:dyDescent="0.3">
      <c r="A20" s="10">
        <f>'Comune-dati'!A9</f>
        <v>45728</v>
      </c>
      <c r="B20" s="11" t="str">
        <f>'Comune-dati'!D9</f>
        <v>Sistemazione ponte zona Foccio: opere da capomastro</v>
      </c>
      <c r="C20" s="12" t="str">
        <f>'Comune-dati'!B9</f>
        <v>Prestazione di servizio</v>
      </c>
      <c r="D20" s="12" t="str">
        <f>'Comune-dati'!C9</f>
        <v>Incarico diretto  LCPubb-art. 7 cpv. 3 lett. H</v>
      </c>
      <c r="E20" s="13" t="str">
        <f>'Comune-dati'!E9&amp;", "&amp;'Comune-dati'!F9</f>
        <v>Tesseredil SA, Tesserete</v>
      </c>
      <c r="F20" s="14">
        <f>'Comune-dati'!G9</f>
        <v>10536.5</v>
      </c>
    </row>
    <row r="21" spans="1:7" ht="30.75" customHeight="1" x14ac:dyDescent="0.3">
      <c r="A21" s="10">
        <f>'Comune-dati'!A10</f>
        <v>45733</v>
      </c>
      <c r="B21" s="11" t="str">
        <f>'Comune-dati'!D10</f>
        <v>Gestione dei gamberi esotici laghetto di Origlio</v>
      </c>
      <c r="C21" s="12" t="str">
        <f>'Comune-dati'!B10</f>
        <v>Prestazione di servizio</v>
      </c>
      <c r="D21" s="12" t="str">
        <f>'Comune-dati'!C10</f>
        <v>Incarico diretto  LCPubb-art. 7 cpv. 3 lett. H</v>
      </c>
      <c r="E21" s="13" t="str">
        <f>'Comune-dati'!E10&amp;", "&amp;'Comune-dati'!F10</f>
        <v>Maddalena &amp; associati sagl, Briee</v>
      </c>
      <c r="F21" s="14">
        <f>'Comune-dati'!G10</f>
        <v>12450.7</v>
      </c>
    </row>
    <row r="22" spans="1:7" ht="30.75" customHeight="1" x14ac:dyDescent="0.3">
      <c r="A22" s="10">
        <f>'Comune-dati'!A11</f>
        <v>45757</v>
      </c>
      <c r="B22" s="11" t="str">
        <f>'Comune-dati'!D11</f>
        <v>MM 6/2023 - Sistemazione entrata Municipio (sagomati)</v>
      </c>
      <c r="C22" s="12" t="str">
        <f>'Comune-dati'!B11</f>
        <v>Prestazione di servizio</v>
      </c>
      <c r="D22" s="12" t="str">
        <f>'Comune-dati'!C11</f>
        <v>Incarico diretto  LCPubb-art. 7 cpv. 3 lett. H</v>
      </c>
      <c r="E22" s="13" t="str">
        <f>'Comune-dati'!E11&amp;", "&amp;'Comune-dati'!F11</f>
        <v>Walo Bertschinger SA Ticino, Taverne</v>
      </c>
      <c r="F22" s="14">
        <f>'Comune-dati'!G11</f>
        <v>5296.9000000000005</v>
      </c>
    </row>
    <row r="23" spans="1:7" ht="30.75" customHeight="1" x14ac:dyDescent="0.3">
      <c r="A23" s="10">
        <f>'Comune-dati'!A12</f>
        <v>45757</v>
      </c>
      <c r="B23" s="11" t="str">
        <f>'Comune-dati'!D12</f>
        <v>MM 6/2023 - Sostituzione chiusini e lavori a regia Via Taverne</v>
      </c>
      <c r="C23" s="12" t="str">
        <f>'Comune-dati'!B12</f>
        <v>Prestazione di servizio</v>
      </c>
      <c r="D23" s="12" t="str">
        <f>'Comune-dati'!C12</f>
        <v>Incarico diretto  LCPubb-art. 7 cpv. 3 lett. H</v>
      </c>
      <c r="E23" s="13" t="str">
        <f>'Comune-dati'!E12&amp;", "&amp;'Comune-dati'!F12</f>
        <v>Walo Bertschinger SA Ticino, Taverne</v>
      </c>
      <c r="F23" s="14">
        <f>'Comune-dati'!G12</f>
        <v>14877</v>
      </c>
    </row>
    <row r="24" spans="1:7" ht="30.75" customHeight="1" x14ac:dyDescent="0.3">
      <c r="A24" s="10">
        <f>'Comune-dati'!A13</f>
        <v>45757</v>
      </c>
      <c r="B24" s="11" t="str">
        <f>'Comune-dati'!D13</f>
        <v>MM 6/2023 - Paletti per sistemazione Piazza Municipio</v>
      </c>
      <c r="C24" s="12" t="str">
        <f>'Comune-dati'!B13</f>
        <v>Fornitura</v>
      </c>
      <c r="D24" s="12" t="str">
        <f>'Comune-dati'!C13</f>
        <v>Incarico diretto  LCPubb-art. 7 cpv. 3 lett. H</v>
      </c>
      <c r="E24" s="13" t="str">
        <f>'Comune-dati'!E13&amp;", "&amp;'Comune-dati'!F13</f>
        <v>Zawa Sagl, Origlio</v>
      </c>
      <c r="F24" s="14">
        <f>'Comune-dati'!G13</f>
        <v>8421.65</v>
      </c>
    </row>
    <row r="25" spans="1:7" ht="30.75" customHeight="1" x14ac:dyDescent="0.3">
      <c r="A25" s="10">
        <f>'Comune-dati'!A14</f>
        <v>45770</v>
      </c>
      <c r="B25" s="11" t="str">
        <f>'Comune-dati'!D14</f>
        <v>Gestione tartarughe 2025</v>
      </c>
      <c r="C25" s="12" t="str">
        <f>'Comune-dati'!B14</f>
        <v>Prestazione di servizio</v>
      </c>
      <c r="D25" s="12" t="str">
        <f>'Comune-dati'!C14</f>
        <v>Incarico diretto  LCPubb-art. 7 cpv. 3 lett. H</v>
      </c>
      <c r="E25" s="13" t="str">
        <f>'Comune-dati'!E14&amp;", "&amp;'Comune-dati'!F14</f>
        <v>Oikos, Bellinzona-Carasso</v>
      </c>
      <c r="F25" s="14">
        <f>'Comune-dati'!G14</f>
        <v>12567.7</v>
      </c>
    </row>
    <row r="26" spans="1:7" ht="30.75" customHeight="1" x14ac:dyDescent="0.3">
      <c r="A26" s="10">
        <f>'Comune-dati'!A15</f>
        <v>45809</v>
      </c>
      <c r="B26" s="11" t="str">
        <f>'Comune-dati'!D15</f>
        <v>Onorario per studio presenza radon ex Casa Comunale</v>
      </c>
      <c r="C26" s="12" t="str">
        <f>'Comune-dati'!B15</f>
        <v>Prestazione di servizio</v>
      </c>
      <c r="D26" s="12" t="str">
        <f>'Comune-dati'!C15</f>
        <v>Incarico diretto  LCPubb-art. 7 cpv. 3 lett. H</v>
      </c>
      <c r="E26" s="13" t="str">
        <f>'Comune-dati'!E15&amp;", "&amp;'Comune-dati'!F15</f>
        <v>Mauri &amp; Associati SA, Lugano-Davesco</v>
      </c>
      <c r="F26" s="14">
        <f>'Comune-dati'!G15</f>
        <v>9000</v>
      </c>
    </row>
    <row r="27" spans="1:7" ht="30.75" customHeight="1" x14ac:dyDescent="0.3">
      <c r="A27" s="10">
        <f>'Comune-dati'!A16</f>
        <v>45848</v>
      </c>
      <c r="B27" s="11" t="str">
        <f>'Comune-dati'!D16</f>
        <v>Sistemazione stradale Via ai Magi e Sentée dar Lagh</v>
      </c>
      <c r="C27" s="12" t="str">
        <f>'Comune-dati'!B16</f>
        <v>Commessa edile secondaria</v>
      </c>
      <c r="D27" s="12" t="str">
        <f>'Comune-dati'!C16</f>
        <v>Incarico diretto  LCPubb-art. 7 cpv. 3 lett. H</v>
      </c>
      <c r="E27" s="13" t="str">
        <f>'Comune-dati'!E16&amp;", "&amp;'Comune-dati'!F16</f>
        <v>Pavisud SA, Cadenazzo</v>
      </c>
      <c r="F27" s="14">
        <f>'Comune-dati'!G16</f>
        <v>8999.35</v>
      </c>
    </row>
    <row r="28" spans="1:7" ht="30.75" customHeight="1" x14ac:dyDescent="0.3">
      <c r="A28" s="10">
        <f>'Comune-dati'!A17</f>
        <v>45867</v>
      </c>
      <c r="B28" s="11" t="str">
        <f>'Comune-dati'!D17</f>
        <v>Sistemazione canalina e cordolo Strada da Lamon</v>
      </c>
      <c r="C28" s="12" t="str">
        <f>'Comune-dati'!B17</f>
        <v>Commessa edile secondaria</v>
      </c>
      <c r="D28" s="12" t="str">
        <f>'Comune-dati'!C17</f>
        <v>Incarico diretto  LCPubb-art. 7 cpv. 3 lett. H</v>
      </c>
      <c r="E28" s="13" t="str">
        <f>'Comune-dati'!E17&amp;", "&amp;'Comune-dati'!F17</f>
        <v>Tesseredil SA, Tesserete</v>
      </c>
      <c r="F28" s="14">
        <f>'Comune-dati'!G17</f>
        <v>5973.6</v>
      </c>
    </row>
    <row r="29" spans="1:7" ht="30.75" customHeight="1" x14ac:dyDescent="0.3">
      <c r="A29" s="10">
        <f>'Comune-dati'!A18</f>
        <v>45874</v>
      </c>
      <c r="B29" s="11" t="str">
        <f>'Comune-dati'!D18</f>
        <v>Progetto InfoCubi al Lago</v>
      </c>
      <c r="C29" s="12" t="str">
        <f>'Comune-dati'!B18</f>
        <v>Prestazione di servizio</v>
      </c>
      <c r="D29" s="12" t="str">
        <f>'Comune-dati'!C18</f>
        <v>Incarico diretto  LCPubb-art. 7 cpv. 3 lett. H</v>
      </c>
      <c r="E29" s="13" t="str">
        <f>'Comune-dati'!E18&amp;", "&amp;'Comune-dati'!F18</f>
        <v>Sartori AgriBioCultural Solutions, Origlio</v>
      </c>
      <c r="F29" s="14">
        <f>'Comune-dati'!G18</f>
        <v>13420</v>
      </c>
    </row>
    <row r="30" spans="1:7" ht="30.75" customHeight="1" x14ac:dyDescent="0.3">
      <c r="A30" s="10">
        <f>'Comune-dati'!A19</f>
        <v>45874</v>
      </c>
      <c r="B30" s="11" t="str">
        <f>'Comune-dati'!D19</f>
        <v>Fornitura sacchi ufficiali RSU</v>
      </c>
      <c r="C30" s="12" t="str">
        <f>'Comune-dati'!B19</f>
        <v>Fornitura</v>
      </c>
      <c r="D30" s="12" t="str">
        <f>'Comune-dati'!C19</f>
        <v>Incarico diretto  LCPubb-art. 7 cpv. 3 lett. H</v>
      </c>
      <c r="E30" s="13" t="str">
        <f>'Comune-dati'!E19&amp;", "&amp;'Comune-dati'!F19</f>
        <v>Silicon Swiss Sagl, Agno</v>
      </c>
      <c r="F30" s="14">
        <f>'Comune-dati'!G19</f>
        <v>13075.35</v>
      </c>
    </row>
    <row r="31" spans="1:7" ht="30.75" customHeight="1" x14ac:dyDescent="0.3">
      <c r="A31" s="10">
        <f>'Comune-dati'!A20</f>
        <v>45891</v>
      </c>
      <c r="B31" s="11" t="str">
        <f>'Comune-dati'!D20</f>
        <v>Acquisto veicolo multiuso Holder con lama neve</v>
      </c>
      <c r="C31" s="12" t="str">
        <f>'Comune-dati'!B20</f>
        <v>Fornitura</v>
      </c>
      <c r="D31" s="12" t="str">
        <f>'Comune-dati'!C20</f>
        <v>Incarico diretto  LCPubb-art. 7 cpv. 3 lett. H</v>
      </c>
      <c r="E31" s="13" t="str">
        <f>'Comune-dati'!E20&amp;", "&amp;'Comune-dati'!F20</f>
        <v>Zimmermann AG, Domat/Ems</v>
      </c>
      <c r="F31" s="14">
        <f>'Comune-dati'!G20</f>
        <v>29900</v>
      </c>
      <c r="G31" s="4" t="e">
        <f>CONCATENATE(C31,#REF!,D31)</f>
        <v>#REF!</v>
      </c>
    </row>
    <row r="32" spans="1:7" ht="30.75" customHeight="1" x14ac:dyDescent="0.3">
      <c r="A32" s="10">
        <f>'Comune-dati'!A21</f>
        <v>45901</v>
      </c>
      <c r="B32" s="11" t="str">
        <f>'Comune-dati'!D21</f>
        <v>MM 9-2025 - Progettazione risanamento energetico casa comunale</v>
      </c>
      <c r="C32" s="12" t="str">
        <f>'Comune-dati'!B21</f>
        <v>Prestazione di servizio</v>
      </c>
      <c r="D32" s="12" t="str">
        <f>'Comune-dati'!C21</f>
        <v>Incarico diretto  LCPubb-art. 7 cpv. 3 lett. H</v>
      </c>
      <c r="E32" s="13" t="str">
        <f>'Comune-dati'!E21&amp;", "&amp;'Comune-dati'!F21</f>
        <v>Sangiorgio Architettura SA, Mendrisio</v>
      </c>
      <c r="F32" s="14">
        <f>'Comune-dati'!G21</f>
        <v>77000</v>
      </c>
      <c r="G32" s="4" t="e">
        <f>CONCATENATE(C32,#REF!,D32)</f>
        <v>#REF!</v>
      </c>
    </row>
    <row r="33" spans="1:7" ht="30.75" customHeight="1" x14ac:dyDescent="0.3">
      <c r="A33" s="10">
        <f>'Comune-dati'!A22</f>
        <v>45904</v>
      </c>
      <c r="B33" s="11" t="str">
        <f>'Comune-dati'!D22</f>
        <v>Segnaletica orizzontale Via Taverne/Via Cantonale</v>
      </c>
      <c r="C33" s="12" t="str">
        <f>'Comune-dati'!B22</f>
        <v>Commessa edile secondaria</v>
      </c>
      <c r="D33" s="12" t="str">
        <f>'Comune-dati'!C22</f>
        <v>Incarico diretto  LCPubb-art. 7 cpv. 3 lett. H</v>
      </c>
      <c r="E33" s="13" t="str">
        <f>'Comune-dati'!E22&amp;", "&amp;'Comune-dati'!F22</f>
        <v>Applicolor SA, Noranco</v>
      </c>
      <c r="F33" s="14">
        <f>'Comune-dati'!G22</f>
        <v>12724</v>
      </c>
      <c r="G33" s="4" t="e">
        <f>CONCATENATE(C33,#REF!,D33)</f>
        <v>#REF!</v>
      </c>
    </row>
    <row r="34" spans="1:7" ht="30.75" customHeight="1" x14ac:dyDescent="0.3">
      <c r="A34" s="10">
        <f>'Comune-dati'!A23</f>
        <v>45905</v>
      </c>
      <c r="B34" s="11" t="str">
        <f>'Comune-dati'!D23</f>
        <v>Pulizia pozzetti e caditoie stradali 2025</v>
      </c>
      <c r="C34" s="12" t="str">
        <f>'Comune-dati'!B23</f>
        <v>Prestazione di servizio</v>
      </c>
      <c r="D34" s="12" t="str">
        <f>'Comune-dati'!C23</f>
        <v>Incarico diretto  LCPubb-art. 7 cpv. 3 lett. H</v>
      </c>
      <c r="E34" s="13" t="str">
        <f>'Comune-dati'!E23&amp;", "&amp;'Comune-dati'!F23</f>
        <v>Alpuriget Sagl, Riva S. Vitale</v>
      </c>
      <c r="F34" s="14">
        <f>'Comune-dati'!G23</f>
        <v>12422</v>
      </c>
      <c r="G34" s="4" t="e">
        <f>CONCATENATE(C34,#REF!,D34)</f>
        <v>#REF!</v>
      </c>
    </row>
    <row r="35" spans="1:7" ht="30.75" customHeight="1" x14ac:dyDescent="0.3">
      <c r="A35" s="10">
        <f>'Comune-dati'!A24</f>
        <v>45918</v>
      </c>
      <c r="B35" s="11" t="str">
        <f>'Comune-dati'!D24</f>
        <v>Spostamento illuminazione pubblica Via Taverne</v>
      </c>
      <c r="C35" s="12" t="str">
        <f>'Comune-dati'!B24</f>
        <v>Prestazione di servizio</v>
      </c>
      <c r="D35" s="12" t="str">
        <f>'Comune-dati'!C24</f>
        <v>Incarico diretto  LCPubb-art. 7 cpv. 3 lett. H</v>
      </c>
      <c r="E35" s="13" t="str">
        <f>'Comune-dati'!E24&amp;", "&amp;'Comune-dati'!F24</f>
        <v>Aziende Industriali di Lugano (AIL) SA, Lugano</v>
      </c>
      <c r="F35" s="14">
        <f>'Comune-dati'!G24</f>
        <v>12921.9</v>
      </c>
      <c r="G35" s="4" t="e">
        <f>CONCATENATE(C35,#REF!,D35)</f>
        <v>#REF!</v>
      </c>
    </row>
    <row r="36" spans="1:7" ht="30.75" customHeight="1" x14ac:dyDescent="0.3">
      <c r="A36" s="10">
        <f>'Comune-dati'!A25</f>
        <v>45919</v>
      </c>
      <c r="B36" s="11" t="str">
        <f>'Comune-dati'!D25</f>
        <v>Pulizia canalizzazioni 2025 - pendenze 2.5-5.0%</v>
      </c>
      <c r="C36" s="12" t="str">
        <f>'Comune-dati'!B25</f>
        <v>Prestazione di servizio</v>
      </c>
      <c r="D36" s="12" t="str">
        <f>'Comune-dati'!C25</f>
        <v>Incarico diretto  LCPubb-art. 7 cpv. 3 lett. H</v>
      </c>
      <c r="E36" s="13" t="str">
        <f>'Comune-dati'!E25&amp;", "&amp;'Comune-dati'!F25</f>
        <v>ITS Kanal Services AG, Boswil</v>
      </c>
      <c r="F36" s="14">
        <f>'Comune-dati'!G25</f>
        <v>10144.65</v>
      </c>
    </row>
    <row r="37" spans="1:7" ht="30.75" customHeight="1" x14ac:dyDescent="0.3">
      <c r="A37" s="10">
        <f>'Comune-dati'!A26</f>
        <v>45925</v>
      </c>
      <c r="B37" s="11" t="str">
        <f>'Comune-dati'!D26</f>
        <v>Gestione tartarughe 2026</v>
      </c>
      <c r="C37" s="12" t="str">
        <f>'Comune-dati'!B26</f>
        <v>Prestazione di servizio</v>
      </c>
      <c r="D37" s="12" t="str">
        <f>'Comune-dati'!C26</f>
        <v>Incarico diretto  LCPubb-art. 7 cpv. 3 lett. H</v>
      </c>
      <c r="E37" s="13" t="str">
        <f>'Comune-dati'!E26&amp;", "&amp;'Comune-dati'!F26</f>
        <v>Oikos, Bellinzona-Carasso</v>
      </c>
      <c r="F37" s="14">
        <f>'Comune-dati'!G26</f>
        <v>12567.7</v>
      </c>
    </row>
    <row r="38" spans="1:7" ht="30.75" customHeight="1" x14ac:dyDescent="0.3">
      <c r="A38" s="10">
        <f>'Comune-dati'!A27</f>
        <v>45930</v>
      </c>
      <c r="B38" s="11" t="str">
        <f>'Comune-dati'!D27</f>
        <v>Onorario per allestimento zone pianificazione PR</v>
      </c>
      <c r="C38" s="12" t="str">
        <f>'Comune-dati'!B27</f>
        <v>Prestazione di servizio</v>
      </c>
      <c r="D38" s="12" t="str">
        <f>'Comune-dati'!C27</f>
        <v>Incarico diretto  LCPubb-art. 7 cpv. 3 lett. H</v>
      </c>
      <c r="E38" s="13" t="str">
        <f>'Comune-dati'!E27&amp;", "&amp;'Comune-dati'!F27</f>
        <v>Studi Associati SA, Lugano</v>
      </c>
      <c r="F38" s="14">
        <f>'Comune-dati'!G27</f>
        <v>6363.85</v>
      </c>
    </row>
    <row r="39" spans="1:7" ht="30.75" customHeight="1" x14ac:dyDescent="0.3">
      <c r="A39" s="10">
        <f>'Comune-dati'!A28</f>
        <v>45938</v>
      </c>
      <c r="B39" s="11" t="str">
        <f>'Comune-dati'!D28</f>
        <v>Sfalcio canneto laghetto 2025</v>
      </c>
      <c r="C39" s="12" t="str">
        <f>'Comune-dati'!B28</f>
        <v>Prestazione di servizio</v>
      </c>
      <c r="D39" s="12" t="str">
        <f>'Comune-dati'!C28</f>
        <v>Incarico diretto  LCPubb-art. 7 cpv. 3 lett. H</v>
      </c>
      <c r="E39" s="13" t="str">
        <f>'Comune-dati'!E28&amp;", "&amp;'Comune-dati'!F28</f>
        <v>N.U.P GmbH, Winterthur</v>
      </c>
      <c r="F39" s="14">
        <f>'Comune-dati'!G28</f>
        <v>21749.7</v>
      </c>
    </row>
    <row r="40" spans="1:7" ht="30.75" customHeight="1" x14ac:dyDescent="0.3">
      <c r="A40" s="10">
        <f>'Comune-dati'!A29</f>
        <v>45940</v>
      </c>
      <c r="B40" s="11" t="str">
        <f>'Comune-dati'!D29</f>
        <v>Rifacimento ponte Sentiero San Zeno</v>
      </c>
      <c r="C40" s="12" t="str">
        <f>'Comune-dati'!B29</f>
        <v>Prestazione di servizio</v>
      </c>
      <c r="D40" s="12" t="str">
        <f>'Comune-dati'!C29</f>
        <v>Incarico diretto  LCPubb-art. 7 cpv. 3 lett. H</v>
      </c>
      <c r="E40" s="13" t="str">
        <f>'Comune-dati'!E29&amp;", "&amp;'Comune-dati'!F29</f>
        <v>Impresa Forestale Destefani SA, Aranno</v>
      </c>
      <c r="F40" s="14">
        <f>'Comune-dati'!G29</f>
        <v>7805</v>
      </c>
    </row>
    <row r="41" spans="1:7" ht="30.75" customHeight="1" x14ac:dyDescent="0.3">
      <c r="A41" s="10">
        <f>'Comune-dati'!A30</f>
        <v>45951</v>
      </c>
      <c r="B41" s="11" t="str">
        <f>'Comune-dati'!D30</f>
        <v>Portoni automatici magazzino comunale</v>
      </c>
      <c r="C41" s="12" t="str">
        <f>'Comune-dati'!B30</f>
        <v>Commessa edile secondaria</v>
      </c>
      <c r="D41" s="12" t="str">
        <f>'Comune-dati'!C30</f>
        <v>Incarico diretto  LCPubb-art. 7 cpv. 3 lett. H</v>
      </c>
      <c r="E41" s="13" t="str">
        <f>'Comune-dati'!E30&amp;", "&amp;'Comune-dati'!F30</f>
        <v>Poretti-Gaggini SA, Bedano</v>
      </c>
      <c r="F41" s="14">
        <f>'Comune-dati'!G30</f>
        <v>30000</v>
      </c>
      <c r="G41" s="4" t="e">
        <f>CONCATENATE(C41,#REF!,D41)</f>
        <v>#REF!</v>
      </c>
    </row>
    <row r="42" spans="1:7" ht="30.75" customHeight="1" x14ac:dyDescent="0.3">
      <c r="A42" s="10">
        <f>'Comune-dati'!A31</f>
        <v>45981</v>
      </c>
      <c r="B42" s="11" t="str">
        <f>'Comune-dati'!D31</f>
        <v>MM 8/2023 - Progetto paesaggistico Ecocentro</v>
      </c>
      <c r="C42" s="12" t="str">
        <f>'Comune-dati'!B31</f>
        <v>Prestazione di servizio</v>
      </c>
      <c r="D42" s="12" t="str">
        <f>'Comune-dati'!C31</f>
        <v>Incarico diretto  LCPubb-art. 7 cpv. 3 lett. H</v>
      </c>
      <c r="E42" s="13" t="str">
        <f>'Comune-dati'!E31&amp;", "&amp;'Comune-dati'!F31</f>
        <v>Officina del Paesaggio Sagl, Lugano</v>
      </c>
      <c r="F42" s="14">
        <f>'Comune-dati'!G31</f>
        <v>7739.95</v>
      </c>
    </row>
    <row r="43" spans="1:7" ht="30.75" customHeight="1" x14ac:dyDescent="0.3">
      <c r="A43" s="10">
        <f>'Comune-dati'!A32</f>
        <v>45985</v>
      </c>
      <c r="B43" s="11" t="str">
        <f>'Comune-dati'!D32</f>
        <v>MM 6/2023 - fermata bus "Origio Paese"  - parte pensilina</v>
      </c>
      <c r="C43" s="12" t="str">
        <f>'Comune-dati'!B32</f>
        <v>Commessa edile secondaria</v>
      </c>
      <c r="D43" s="12" t="str">
        <f>'Comune-dati'!C32</f>
        <v>Incarico diretto  LCPubb-art. 7 cpv. 3 lett. H</v>
      </c>
      <c r="E43" s="13" t="str">
        <f>'Comune-dati'!E32&amp;", "&amp;'Comune-dati'!F32</f>
        <v>Walo Bertschinger SA Ticino, Taverne</v>
      </c>
      <c r="F43" s="14">
        <f>'Comune-dati'!G32</f>
        <v>12828.25</v>
      </c>
      <c r="G43" s="4" t="e">
        <f>CONCATENATE(C43,#REF!,D43)</f>
        <v>#REF!</v>
      </c>
    </row>
    <row r="44" spans="1:7" ht="30.75" customHeight="1" x14ac:dyDescent="0.3">
      <c r="A44" s="10">
        <f>'Comune-dati'!A33</f>
        <v>45987</v>
      </c>
      <c r="B44" s="11" t="str">
        <f>'Comune-dati'!D33</f>
        <v>Sfalcio canneto laghetto 2026</v>
      </c>
      <c r="C44" s="12" t="str">
        <f>'Comune-dati'!B33</f>
        <v>Prestazione di servizio</v>
      </c>
      <c r="D44" s="12" t="str">
        <f>'Comune-dati'!C33</f>
        <v>Incarico diretto  LCPubb-art. 7 cpv. 3 lett. H</v>
      </c>
      <c r="E44" s="13" t="str">
        <f>'Comune-dati'!E33&amp;", "&amp;'Comune-dati'!F33</f>
        <v>N.U.P GmbH, Winterthur</v>
      </c>
      <c r="F44" s="14">
        <f>'Comune-dati'!G33</f>
        <v>15025.9</v>
      </c>
      <c r="G44" s="4" t="e">
        <f>CONCATENATE(C44,#REF!,D44)</f>
        <v>#REF!</v>
      </c>
    </row>
    <row r="45" spans="1:7" ht="30.75" customHeight="1" x14ac:dyDescent="0.3">
      <c r="A45" s="10">
        <f>'Comune-dati'!A34</f>
        <v>46001</v>
      </c>
      <c r="B45" s="11" t="str">
        <f>'Comune-dati'!D34</f>
        <v>Potenziamento smaltimento acque meteoriche Via Noriée</v>
      </c>
      <c r="C45" s="12" t="str">
        <f>'Comune-dati'!B34</f>
        <v>Prestazione di servizio</v>
      </c>
      <c r="D45" s="12" t="str">
        <f>'Comune-dati'!C34</f>
        <v>Incarico diretto  LCPubb-art. 7 cpv. 3 lett. H</v>
      </c>
      <c r="E45" s="13" t="str">
        <f>'Comune-dati'!E34&amp;", "&amp;'Comune-dati'!F34</f>
        <v>Edilcapri SA, Capriasca</v>
      </c>
      <c r="F45" s="14">
        <f>'Comune-dati'!G34</f>
        <v>12227.2</v>
      </c>
      <c r="G45" s="4" t="e">
        <f>CONCATENATE(C45,#REF!,D45)</f>
        <v>#REF!</v>
      </c>
    </row>
    <row r="46" spans="1:7" ht="30.75" customHeight="1" x14ac:dyDescent="0.3">
      <c r="A46" s="10">
        <f>'Comune-dati'!A35</f>
        <v>46002</v>
      </c>
      <c r="B46" s="11" t="str">
        <f>'Comune-dati'!D35</f>
        <v>Consulenze ingegneristiche varie 2025</v>
      </c>
      <c r="C46" s="12" t="str">
        <f>'Comune-dati'!B35</f>
        <v>Prestazione di servizio</v>
      </c>
      <c r="D46" s="12" t="str">
        <f>'Comune-dati'!C35</f>
        <v>Incarico diretto  LCPubb-art. 7 cpv. 3 lett. H</v>
      </c>
      <c r="E46" s="13" t="str">
        <f>'Comune-dati'!E35&amp;", "&amp;'Comune-dati'!F35</f>
        <v>Mauri &amp; Associati SA, Lugano-Davesco</v>
      </c>
      <c r="F46" s="14">
        <f>'Comune-dati'!G35</f>
        <v>9314.9</v>
      </c>
      <c r="G46" s="4" t="e">
        <f>CONCATENATE(C46,#REF!,D46)</f>
        <v>#REF!</v>
      </c>
    </row>
    <row r="47" spans="1:7" ht="30.75" customHeight="1" x14ac:dyDescent="0.3">
      <c r="A47" s="10">
        <f>'Comune-dati'!A36</f>
        <v>46002</v>
      </c>
      <c r="B47" s="11" t="str">
        <f>'Comune-dati'!D36</f>
        <v>Consulenza non confermità PGS - allacciamenti privati</v>
      </c>
      <c r="C47" s="12" t="str">
        <f>'Comune-dati'!B36</f>
        <v>Prestazione di servizio</v>
      </c>
      <c r="D47" s="12" t="str">
        <f>'Comune-dati'!C36</f>
        <v>Incarico diretto  LCPubb-art. 7 cpv. 3 lett. H</v>
      </c>
      <c r="E47" s="13" t="str">
        <f>'Comune-dati'!E36&amp;", "&amp;'Comune-dati'!F36</f>
        <v>Mauri &amp; Associati SA, Lugano-Davesco</v>
      </c>
      <c r="F47" s="14">
        <f>'Comune-dati'!G36</f>
        <v>5268.75</v>
      </c>
    </row>
    <row r="48" spans="1:7" ht="30.75" customHeight="1" x14ac:dyDescent="0.3">
      <c r="A48" s="10">
        <f>'Comune-dati'!A37</f>
        <v>46009</v>
      </c>
      <c r="B48" s="11" t="str">
        <f>'Comune-dati'!D37</f>
        <v>MM 8/2023 - onorario 2025 Ecocentro mapp. 770</v>
      </c>
      <c r="C48" s="12" t="str">
        <f>'Comune-dati'!B37</f>
        <v>Prestazione di servizio</v>
      </c>
      <c r="D48" s="12" t="str">
        <f>'Comune-dati'!C37</f>
        <v>Incarico diretto  LCPubb-art. 7 cpv. 3 lett. H</v>
      </c>
      <c r="E48" s="13" t="str">
        <f>'Comune-dati'!E37&amp;", "&amp;'Comune-dati'!F37</f>
        <v>Brugnoli e Gottardi, Massagno</v>
      </c>
      <c r="F48" s="14">
        <f>'Comune-dati'!G37</f>
        <v>28944.15</v>
      </c>
    </row>
    <row r="49" spans="1:6" ht="30.75" customHeight="1" x14ac:dyDescent="0.3">
      <c r="A49" s="10">
        <f>'Comune-dati'!A38</f>
        <v>46014</v>
      </c>
      <c r="B49" s="11" t="str">
        <f>'Comune-dati'!D38</f>
        <v>Piano d'azione comunale - PAC</v>
      </c>
      <c r="C49" s="12" t="str">
        <f>'Comune-dati'!B38</f>
        <v>Prestazione di servizio</v>
      </c>
      <c r="D49" s="12" t="str">
        <f>'Comune-dati'!C38</f>
        <v>Incarico diretto  LCPubb-art. 7 cpv. 3 lett. H</v>
      </c>
      <c r="E49" s="13" t="str">
        <f>'Comune-dati'!E38&amp;", "&amp;'Comune-dati'!F38</f>
        <v>Studi Associati SA, Lugano</v>
      </c>
      <c r="F49" s="14">
        <f>'Comune-dati'!G38</f>
        <v>30000</v>
      </c>
    </row>
    <row r="50" spans="1:6" ht="30.75" customHeight="1" x14ac:dyDescent="0.3">
      <c r="A50" s="10">
        <f>'Comune-dati'!A39</f>
        <v>46020</v>
      </c>
      <c r="B50" s="11" t="str">
        <f>'Comune-dati'!D39</f>
        <v>Fornitura olio riscaldamento Casa Comunale</v>
      </c>
      <c r="C50" s="12" t="str">
        <f>'Comune-dati'!B39</f>
        <v>Fornitura</v>
      </c>
      <c r="D50" s="12" t="str">
        <f>'Comune-dati'!C39</f>
        <v>Incarico diretto  LCPubb-art. 7 cpv. 3 lett. H</v>
      </c>
      <c r="E50" s="13" t="str">
        <f>'Comune-dati'!E39&amp;", "&amp;'Comune-dati'!F39</f>
        <v>Righetti Combustibili SA, Mezzovico</v>
      </c>
      <c r="F50" s="14">
        <f>'Comune-dati'!G39</f>
        <v>5707.35</v>
      </c>
    </row>
    <row r="51" spans="1:6" ht="30.75" customHeight="1" x14ac:dyDescent="0.3">
      <c r="A51" s="10">
        <f>'Comune-dati'!A40</f>
        <v>46022</v>
      </c>
      <c r="B51" s="11" t="str">
        <f>'Comune-dati'!D40</f>
        <v>Adeguamento smaltimento Via Noriée - prima parte consulenza</v>
      </c>
      <c r="C51" s="12" t="str">
        <f>'Comune-dati'!B40</f>
        <v>Prestazione di servizio</v>
      </c>
      <c r="D51" s="12" t="str">
        <f>'Comune-dati'!C40</f>
        <v>Incarico diretto  LCPubb-art. 7 cpv. 3 lett. H</v>
      </c>
      <c r="E51" s="13" t="str">
        <f>'Comune-dati'!E40&amp;", "&amp;'Comune-dati'!F40</f>
        <v>Mauri &amp; Associati SA, Lugano-Davesco</v>
      </c>
      <c r="F51" s="14">
        <f>'Comune-dati'!G40</f>
        <v>7567</v>
      </c>
    </row>
    <row r="52" spans="1:6" ht="24" customHeight="1" x14ac:dyDescent="0.3">
      <c r="A52" s="15"/>
      <c r="B52" s="15"/>
      <c r="C52" s="15"/>
      <c r="D52" s="15"/>
      <c r="E52" s="16" t="str">
        <f>"Totale commesse pubbliche "&amp;dati!$A$1</f>
        <v>Totale commesse pubbliche 2025</v>
      </c>
      <c r="F52" s="17">
        <f>SUM(F13:F51)</f>
        <v>607150.15000000014</v>
      </c>
    </row>
  </sheetData>
  <sheetProtection sort="0" autoFilter="0" pivotTables="0"/>
  <autoFilter ref="A12:G31" xr:uid="{00000000-0009-0000-0000-000000000000}"/>
  <mergeCells count="2">
    <mergeCell ref="A7:F7"/>
    <mergeCell ref="A10:B10"/>
  </mergeCells>
  <conditionalFormatting sqref="F13:F51">
    <cfRule type="cellIs" dxfId="0" priority="3" operator="greaterThan">
      <formula>#REF!</formula>
    </cfRule>
  </conditionalFormatting>
  <pageMargins left="0.2" right="0.19" top="0.59055118110236227" bottom="0.59055118110236227" header="0.31496062992125984" footer="0.31496062992125984"/>
  <pageSetup paperSize="8" scale="75" fitToHeight="4" orientation="landscape" r:id="rId1"/>
  <headerFooter>
    <oddHeader>&amp;LCOMUNE DI ORIGLIO&amp;RLISTA COMMESSE PUBBLICHE</oddHeader>
    <oddFooter>&amp;L&amp;"Arial Narrow,Normale"&amp;9v. 01.03.2022&amp;R&amp;"Arial Narrow,Normale"&amp;9Pagina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EF5B-B67C-4873-B36B-7990595EC8C8}">
  <sheetPr>
    <tabColor rgb="FFFFFF00"/>
    <outlinePr summaryBelow="0" summaryRight="0"/>
    <pageSetUpPr autoPageBreaks="0"/>
  </sheetPr>
  <dimension ref="A1:G121"/>
  <sheetViews>
    <sheetView showOutlineSymbols="0" topLeftCell="A11" workbookViewId="0">
      <selection activeCell="C13" sqref="C13"/>
    </sheetView>
  </sheetViews>
  <sheetFormatPr defaultRowHeight="12.75" customHeight="1" x14ac:dyDescent="0.25"/>
  <cols>
    <col min="1" max="1" width="9.85546875" style="18" bestFit="1" customWidth="1"/>
    <col min="2" max="2" width="24.85546875" style="18" bestFit="1" customWidth="1"/>
    <col min="3" max="3" width="37.5703125" style="18" bestFit="1" customWidth="1"/>
    <col min="4" max="4" width="64.42578125" style="18" bestFit="1" customWidth="1"/>
    <col min="5" max="5" width="33.42578125" style="18" bestFit="1" customWidth="1"/>
    <col min="6" max="6" width="16.7109375" style="18" bestFit="1" customWidth="1"/>
    <col min="7" max="7" width="8.85546875" style="18" bestFit="1" customWidth="1"/>
    <col min="8" max="256" width="6.85546875" style="18" customWidth="1"/>
    <col min="257" max="257" width="10.140625" style="18" bestFit="1" customWidth="1"/>
    <col min="258" max="258" width="24.85546875" style="18" bestFit="1" customWidth="1"/>
    <col min="259" max="259" width="37.5703125" style="18" bestFit="1" customWidth="1"/>
    <col min="260" max="260" width="63.85546875" style="18" bestFit="1" customWidth="1"/>
    <col min="261" max="261" width="34.28515625" style="18" bestFit="1" customWidth="1"/>
    <col min="262" max="262" width="14.7109375" style="18" bestFit="1" customWidth="1"/>
    <col min="263" max="263" width="9" style="18" bestFit="1" customWidth="1"/>
    <col min="264" max="512" width="6.85546875" style="18" customWidth="1"/>
    <col min="513" max="513" width="10.140625" style="18" bestFit="1" customWidth="1"/>
    <col min="514" max="514" width="24.85546875" style="18" bestFit="1" customWidth="1"/>
    <col min="515" max="515" width="37.5703125" style="18" bestFit="1" customWidth="1"/>
    <col min="516" max="516" width="63.85546875" style="18" bestFit="1" customWidth="1"/>
    <col min="517" max="517" width="34.28515625" style="18" bestFit="1" customWidth="1"/>
    <col min="518" max="518" width="14.7109375" style="18" bestFit="1" customWidth="1"/>
    <col min="519" max="519" width="9" style="18" bestFit="1" customWidth="1"/>
    <col min="520" max="768" width="6.85546875" style="18" customWidth="1"/>
    <col min="769" max="769" width="10.140625" style="18" bestFit="1" customWidth="1"/>
    <col min="770" max="770" width="24.85546875" style="18" bestFit="1" customWidth="1"/>
    <col min="771" max="771" width="37.5703125" style="18" bestFit="1" customWidth="1"/>
    <col min="772" max="772" width="63.85546875" style="18" bestFit="1" customWidth="1"/>
    <col min="773" max="773" width="34.28515625" style="18" bestFit="1" customWidth="1"/>
    <col min="774" max="774" width="14.7109375" style="18" bestFit="1" customWidth="1"/>
    <col min="775" max="775" width="9" style="18" bestFit="1" customWidth="1"/>
    <col min="776" max="1024" width="6.85546875" style="18" customWidth="1"/>
    <col min="1025" max="1025" width="10.140625" style="18" bestFit="1" customWidth="1"/>
    <col min="1026" max="1026" width="24.85546875" style="18" bestFit="1" customWidth="1"/>
    <col min="1027" max="1027" width="37.5703125" style="18" bestFit="1" customWidth="1"/>
    <col min="1028" max="1028" width="63.85546875" style="18" bestFit="1" customWidth="1"/>
    <col min="1029" max="1029" width="34.28515625" style="18" bestFit="1" customWidth="1"/>
    <col min="1030" max="1030" width="14.7109375" style="18" bestFit="1" customWidth="1"/>
    <col min="1031" max="1031" width="9" style="18" bestFit="1" customWidth="1"/>
    <col min="1032" max="1280" width="6.85546875" style="18" customWidth="1"/>
    <col min="1281" max="1281" width="10.140625" style="18" bestFit="1" customWidth="1"/>
    <col min="1282" max="1282" width="24.85546875" style="18" bestFit="1" customWidth="1"/>
    <col min="1283" max="1283" width="37.5703125" style="18" bestFit="1" customWidth="1"/>
    <col min="1284" max="1284" width="63.85546875" style="18" bestFit="1" customWidth="1"/>
    <col min="1285" max="1285" width="34.28515625" style="18" bestFit="1" customWidth="1"/>
    <col min="1286" max="1286" width="14.7109375" style="18" bestFit="1" customWidth="1"/>
    <col min="1287" max="1287" width="9" style="18" bestFit="1" customWidth="1"/>
    <col min="1288" max="1536" width="6.85546875" style="18" customWidth="1"/>
    <col min="1537" max="1537" width="10.140625" style="18" bestFit="1" customWidth="1"/>
    <col min="1538" max="1538" width="24.85546875" style="18" bestFit="1" customWidth="1"/>
    <col min="1539" max="1539" width="37.5703125" style="18" bestFit="1" customWidth="1"/>
    <col min="1540" max="1540" width="63.85546875" style="18" bestFit="1" customWidth="1"/>
    <col min="1541" max="1541" width="34.28515625" style="18" bestFit="1" customWidth="1"/>
    <col min="1542" max="1542" width="14.7109375" style="18" bestFit="1" customWidth="1"/>
    <col min="1543" max="1543" width="9" style="18" bestFit="1" customWidth="1"/>
    <col min="1544" max="1792" width="6.85546875" style="18" customWidth="1"/>
    <col min="1793" max="1793" width="10.140625" style="18" bestFit="1" customWidth="1"/>
    <col min="1794" max="1794" width="24.85546875" style="18" bestFit="1" customWidth="1"/>
    <col min="1795" max="1795" width="37.5703125" style="18" bestFit="1" customWidth="1"/>
    <col min="1796" max="1796" width="63.85546875" style="18" bestFit="1" customWidth="1"/>
    <col min="1797" max="1797" width="34.28515625" style="18" bestFit="1" customWidth="1"/>
    <col min="1798" max="1798" width="14.7109375" style="18" bestFit="1" customWidth="1"/>
    <col min="1799" max="1799" width="9" style="18" bestFit="1" customWidth="1"/>
    <col min="1800" max="2048" width="6.85546875" style="18" customWidth="1"/>
    <col min="2049" max="2049" width="10.140625" style="18" bestFit="1" customWidth="1"/>
    <col min="2050" max="2050" width="24.85546875" style="18" bestFit="1" customWidth="1"/>
    <col min="2051" max="2051" width="37.5703125" style="18" bestFit="1" customWidth="1"/>
    <col min="2052" max="2052" width="63.85546875" style="18" bestFit="1" customWidth="1"/>
    <col min="2053" max="2053" width="34.28515625" style="18" bestFit="1" customWidth="1"/>
    <col min="2054" max="2054" width="14.7109375" style="18" bestFit="1" customWidth="1"/>
    <col min="2055" max="2055" width="9" style="18" bestFit="1" customWidth="1"/>
    <col min="2056" max="2304" width="6.85546875" style="18" customWidth="1"/>
    <col min="2305" max="2305" width="10.140625" style="18" bestFit="1" customWidth="1"/>
    <col min="2306" max="2306" width="24.85546875" style="18" bestFit="1" customWidth="1"/>
    <col min="2307" max="2307" width="37.5703125" style="18" bestFit="1" customWidth="1"/>
    <col min="2308" max="2308" width="63.85546875" style="18" bestFit="1" customWidth="1"/>
    <col min="2309" max="2309" width="34.28515625" style="18" bestFit="1" customWidth="1"/>
    <col min="2310" max="2310" width="14.7109375" style="18" bestFit="1" customWidth="1"/>
    <col min="2311" max="2311" width="9" style="18" bestFit="1" customWidth="1"/>
    <col min="2312" max="2560" width="6.85546875" style="18" customWidth="1"/>
    <col min="2561" max="2561" width="10.140625" style="18" bestFit="1" customWidth="1"/>
    <col min="2562" max="2562" width="24.85546875" style="18" bestFit="1" customWidth="1"/>
    <col min="2563" max="2563" width="37.5703125" style="18" bestFit="1" customWidth="1"/>
    <col min="2564" max="2564" width="63.85546875" style="18" bestFit="1" customWidth="1"/>
    <col min="2565" max="2565" width="34.28515625" style="18" bestFit="1" customWidth="1"/>
    <col min="2566" max="2566" width="14.7109375" style="18" bestFit="1" customWidth="1"/>
    <col min="2567" max="2567" width="9" style="18" bestFit="1" customWidth="1"/>
    <col min="2568" max="2816" width="6.85546875" style="18" customWidth="1"/>
    <col min="2817" max="2817" width="10.140625" style="18" bestFit="1" customWidth="1"/>
    <col min="2818" max="2818" width="24.85546875" style="18" bestFit="1" customWidth="1"/>
    <col min="2819" max="2819" width="37.5703125" style="18" bestFit="1" customWidth="1"/>
    <col min="2820" max="2820" width="63.85546875" style="18" bestFit="1" customWidth="1"/>
    <col min="2821" max="2821" width="34.28515625" style="18" bestFit="1" customWidth="1"/>
    <col min="2822" max="2822" width="14.7109375" style="18" bestFit="1" customWidth="1"/>
    <col min="2823" max="2823" width="9" style="18" bestFit="1" customWidth="1"/>
    <col min="2824" max="3072" width="6.85546875" style="18" customWidth="1"/>
    <col min="3073" max="3073" width="10.140625" style="18" bestFit="1" customWidth="1"/>
    <col min="3074" max="3074" width="24.85546875" style="18" bestFit="1" customWidth="1"/>
    <col min="3075" max="3075" width="37.5703125" style="18" bestFit="1" customWidth="1"/>
    <col min="3076" max="3076" width="63.85546875" style="18" bestFit="1" customWidth="1"/>
    <col min="3077" max="3077" width="34.28515625" style="18" bestFit="1" customWidth="1"/>
    <col min="3078" max="3078" width="14.7109375" style="18" bestFit="1" customWidth="1"/>
    <col min="3079" max="3079" width="9" style="18" bestFit="1" customWidth="1"/>
    <col min="3080" max="3328" width="6.85546875" style="18" customWidth="1"/>
    <col min="3329" max="3329" width="10.140625" style="18" bestFit="1" customWidth="1"/>
    <col min="3330" max="3330" width="24.85546875" style="18" bestFit="1" customWidth="1"/>
    <col min="3331" max="3331" width="37.5703125" style="18" bestFit="1" customWidth="1"/>
    <col min="3332" max="3332" width="63.85546875" style="18" bestFit="1" customWidth="1"/>
    <col min="3333" max="3333" width="34.28515625" style="18" bestFit="1" customWidth="1"/>
    <col min="3334" max="3334" width="14.7109375" style="18" bestFit="1" customWidth="1"/>
    <col min="3335" max="3335" width="9" style="18" bestFit="1" customWidth="1"/>
    <col min="3336" max="3584" width="6.85546875" style="18" customWidth="1"/>
    <col min="3585" max="3585" width="10.140625" style="18" bestFit="1" customWidth="1"/>
    <col min="3586" max="3586" width="24.85546875" style="18" bestFit="1" customWidth="1"/>
    <col min="3587" max="3587" width="37.5703125" style="18" bestFit="1" customWidth="1"/>
    <col min="3588" max="3588" width="63.85546875" style="18" bestFit="1" customWidth="1"/>
    <col min="3589" max="3589" width="34.28515625" style="18" bestFit="1" customWidth="1"/>
    <col min="3590" max="3590" width="14.7109375" style="18" bestFit="1" customWidth="1"/>
    <col min="3591" max="3591" width="9" style="18" bestFit="1" customWidth="1"/>
    <col min="3592" max="3840" width="6.85546875" style="18" customWidth="1"/>
    <col min="3841" max="3841" width="10.140625" style="18" bestFit="1" customWidth="1"/>
    <col min="3842" max="3842" width="24.85546875" style="18" bestFit="1" customWidth="1"/>
    <col min="3843" max="3843" width="37.5703125" style="18" bestFit="1" customWidth="1"/>
    <col min="3844" max="3844" width="63.85546875" style="18" bestFit="1" customWidth="1"/>
    <col min="3845" max="3845" width="34.28515625" style="18" bestFit="1" customWidth="1"/>
    <col min="3846" max="3846" width="14.7109375" style="18" bestFit="1" customWidth="1"/>
    <col min="3847" max="3847" width="9" style="18" bestFit="1" customWidth="1"/>
    <col min="3848" max="4096" width="6.85546875" style="18" customWidth="1"/>
    <col min="4097" max="4097" width="10.140625" style="18" bestFit="1" customWidth="1"/>
    <col min="4098" max="4098" width="24.85546875" style="18" bestFit="1" customWidth="1"/>
    <col min="4099" max="4099" width="37.5703125" style="18" bestFit="1" customWidth="1"/>
    <col min="4100" max="4100" width="63.85546875" style="18" bestFit="1" customWidth="1"/>
    <col min="4101" max="4101" width="34.28515625" style="18" bestFit="1" customWidth="1"/>
    <col min="4102" max="4102" width="14.7109375" style="18" bestFit="1" customWidth="1"/>
    <col min="4103" max="4103" width="9" style="18" bestFit="1" customWidth="1"/>
    <col min="4104" max="4352" width="6.85546875" style="18" customWidth="1"/>
    <col min="4353" max="4353" width="10.140625" style="18" bestFit="1" customWidth="1"/>
    <col min="4354" max="4354" width="24.85546875" style="18" bestFit="1" customWidth="1"/>
    <col min="4355" max="4355" width="37.5703125" style="18" bestFit="1" customWidth="1"/>
    <col min="4356" max="4356" width="63.85546875" style="18" bestFit="1" customWidth="1"/>
    <col min="4357" max="4357" width="34.28515625" style="18" bestFit="1" customWidth="1"/>
    <col min="4358" max="4358" width="14.7109375" style="18" bestFit="1" customWidth="1"/>
    <col min="4359" max="4359" width="9" style="18" bestFit="1" customWidth="1"/>
    <col min="4360" max="4608" width="6.85546875" style="18" customWidth="1"/>
    <col min="4609" max="4609" width="10.140625" style="18" bestFit="1" customWidth="1"/>
    <col min="4610" max="4610" width="24.85546875" style="18" bestFit="1" customWidth="1"/>
    <col min="4611" max="4611" width="37.5703125" style="18" bestFit="1" customWidth="1"/>
    <col min="4612" max="4612" width="63.85546875" style="18" bestFit="1" customWidth="1"/>
    <col min="4613" max="4613" width="34.28515625" style="18" bestFit="1" customWidth="1"/>
    <col min="4614" max="4614" width="14.7109375" style="18" bestFit="1" customWidth="1"/>
    <col min="4615" max="4615" width="9" style="18" bestFit="1" customWidth="1"/>
    <col min="4616" max="4864" width="6.85546875" style="18" customWidth="1"/>
    <col min="4865" max="4865" width="10.140625" style="18" bestFit="1" customWidth="1"/>
    <col min="4866" max="4866" width="24.85546875" style="18" bestFit="1" customWidth="1"/>
    <col min="4867" max="4867" width="37.5703125" style="18" bestFit="1" customWidth="1"/>
    <col min="4868" max="4868" width="63.85546875" style="18" bestFit="1" customWidth="1"/>
    <col min="4869" max="4869" width="34.28515625" style="18" bestFit="1" customWidth="1"/>
    <col min="4870" max="4870" width="14.7109375" style="18" bestFit="1" customWidth="1"/>
    <col min="4871" max="4871" width="9" style="18" bestFit="1" customWidth="1"/>
    <col min="4872" max="5120" width="6.85546875" style="18" customWidth="1"/>
    <col min="5121" max="5121" width="10.140625" style="18" bestFit="1" customWidth="1"/>
    <col min="5122" max="5122" width="24.85546875" style="18" bestFit="1" customWidth="1"/>
    <col min="5123" max="5123" width="37.5703125" style="18" bestFit="1" customWidth="1"/>
    <col min="5124" max="5124" width="63.85546875" style="18" bestFit="1" customWidth="1"/>
    <col min="5125" max="5125" width="34.28515625" style="18" bestFit="1" customWidth="1"/>
    <col min="5126" max="5126" width="14.7109375" style="18" bestFit="1" customWidth="1"/>
    <col min="5127" max="5127" width="9" style="18" bestFit="1" customWidth="1"/>
    <col min="5128" max="5376" width="6.85546875" style="18" customWidth="1"/>
    <col min="5377" max="5377" width="10.140625" style="18" bestFit="1" customWidth="1"/>
    <col min="5378" max="5378" width="24.85546875" style="18" bestFit="1" customWidth="1"/>
    <col min="5379" max="5379" width="37.5703125" style="18" bestFit="1" customWidth="1"/>
    <col min="5380" max="5380" width="63.85546875" style="18" bestFit="1" customWidth="1"/>
    <col min="5381" max="5381" width="34.28515625" style="18" bestFit="1" customWidth="1"/>
    <col min="5382" max="5382" width="14.7109375" style="18" bestFit="1" customWidth="1"/>
    <col min="5383" max="5383" width="9" style="18" bestFit="1" customWidth="1"/>
    <col min="5384" max="5632" width="6.85546875" style="18" customWidth="1"/>
    <col min="5633" max="5633" width="10.140625" style="18" bestFit="1" customWidth="1"/>
    <col min="5634" max="5634" width="24.85546875" style="18" bestFit="1" customWidth="1"/>
    <col min="5635" max="5635" width="37.5703125" style="18" bestFit="1" customWidth="1"/>
    <col min="5636" max="5636" width="63.85546875" style="18" bestFit="1" customWidth="1"/>
    <col min="5637" max="5637" width="34.28515625" style="18" bestFit="1" customWidth="1"/>
    <col min="5638" max="5638" width="14.7109375" style="18" bestFit="1" customWidth="1"/>
    <col min="5639" max="5639" width="9" style="18" bestFit="1" customWidth="1"/>
    <col min="5640" max="5888" width="6.85546875" style="18" customWidth="1"/>
    <col min="5889" max="5889" width="10.140625" style="18" bestFit="1" customWidth="1"/>
    <col min="5890" max="5890" width="24.85546875" style="18" bestFit="1" customWidth="1"/>
    <col min="5891" max="5891" width="37.5703125" style="18" bestFit="1" customWidth="1"/>
    <col min="5892" max="5892" width="63.85546875" style="18" bestFit="1" customWidth="1"/>
    <col min="5893" max="5893" width="34.28515625" style="18" bestFit="1" customWidth="1"/>
    <col min="5894" max="5894" width="14.7109375" style="18" bestFit="1" customWidth="1"/>
    <col min="5895" max="5895" width="9" style="18" bestFit="1" customWidth="1"/>
    <col min="5896" max="6144" width="6.85546875" style="18" customWidth="1"/>
    <col min="6145" max="6145" width="10.140625" style="18" bestFit="1" customWidth="1"/>
    <col min="6146" max="6146" width="24.85546875" style="18" bestFit="1" customWidth="1"/>
    <col min="6147" max="6147" width="37.5703125" style="18" bestFit="1" customWidth="1"/>
    <col min="6148" max="6148" width="63.85546875" style="18" bestFit="1" customWidth="1"/>
    <col min="6149" max="6149" width="34.28515625" style="18" bestFit="1" customWidth="1"/>
    <col min="6150" max="6150" width="14.7109375" style="18" bestFit="1" customWidth="1"/>
    <col min="6151" max="6151" width="9" style="18" bestFit="1" customWidth="1"/>
    <col min="6152" max="6400" width="6.85546875" style="18" customWidth="1"/>
    <col min="6401" max="6401" width="10.140625" style="18" bestFit="1" customWidth="1"/>
    <col min="6402" max="6402" width="24.85546875" style="18" bestFit="1" customWidth="1"/>
    <col min="6403" max="6403" width="37.5703125" style="18" bestFit="1" customWidth="1"/>
    <col min="6404" max="6404" width="63.85546875" style="18" bestFit="1" customWidth="1"/>
    <col min="6405" max="6405" width="34.28515625" style="18" bestFit="1" customWidth="1"/>
    <col min="6406" max="6406" width="14.7109375" style="18" bestFit="1" customWidth="1"/>
    <col min="6407" max="6407" width="9" style="18" bestFit="1" customWidth="1"/>
    <col min="6408" max="6656" width="6.85546875" style="18" customWidth="1"/>
    <col min="6657" max="6657" width="10.140625" style="18" bestFit="1" customWidth="1"/>
    <col min="6658" max="6658" width="24.85546875" style="18" bestFit="1" customWidth="1"/>
    <col min="6659" max="6659" width="37.5703125" style="18" bestFit="1" customWidth="1"/>
    <col min="6660" max="6660" width="63.85546875" style="18" bestFit="1" customWidth="1"/>
    <col min="6661" max="6661" width="34.28515625" style="18" bestFit="1" customWidth="1"/>
    <col min="6662" max="6662" width="14.7109375" style="18" bestFit="1" customWidth="1"/>
    <col min="6663" max="6663" width="9" style="18" bestFit="1" customWidth="1"/>
    <col min="6664" max="6912" width="6.85546875" style="18" customWidth="1"/>
    <col min="6913" max="6913" width="10.140625" style="18" bestFit="1" customWidth="1"/>
    <col min="6914" max="6914" width="24.85546875" style="18" bestFit="1" customWidth="1"/>
    <col min="6915" max="6915" width="37.5703125" style="18" bestFit="1" customWidth="1"/>
    <col min="6916" max="6916" width="63.85546875" style="18" bestFit="1" customWidth="1"/>
    <col min="6917" max="6917" width="34.28515625" style="18" bestFit="1" customWidth="1"/>
    <col min="6918" max="6918" width="14.7109375" style="18" bestFit="1" customWidth="1"/>
    <col min="6919" max="6919" width="9" style="18" bestFit="1" customWidth="1"/>
    <col min="6920" max="7168" width="6.85546875" style="18" customWidth="1"/>
    <col min="7169" max="7169" width="10.140625" style="18" bestFit="1" customWidth="1"/>
    <col min="7170" max="7170" width="24.85546875" style="18" bestFit="1" customWidth="1"/>
    <col min="7171" max="7171" width="37.5703125" style="18" bestFit="1" customWidth="1"/>
    <col min="7172" max="7172" width="63.85546875" style="18" bestFit="1" customWidth="1"/>
    <col min="7173" max="7173" width="34.28515625" style="18" bestFit="1" customWidth="1"/>
    <col min="7174" max="7174" width="14.7109375" style="18" bestFit="1" customWidth="1"/>
    <col min="7175" max="7175" width="9" style="18" bestFit="1" customWidth="1"/>
    <col min="7176" max="7424" width="6.85546875" style="18" customWidth="1"/>
    <col min="7425" max="7425" width="10.140625" style="18" bestFit="1" customWidth="1"/>
    <col min="7426" max="7426" width="24.85546875" style="18" bestFit="1" customWidth="1"/>
    <col min="7427" max="7427" width="37.5703125" style="18" bestFit="1" customWidth="1"/>
    <col min="7428" max="7428" width="63.85546875" style="18" bestFit="1" customWidth="1"/>
    <col min="7429" max="7429" width="34.28515625" style="18" bestFit="1" customWidth="1"/>
    <col min="7430" max="7430" width="14.7109375" style="18" bestFit="1" customWidth="1"/>
    <col min="7431" max="7431" width="9" style="18" bestFit="1" customWidth="1"/>
    <col min="7432" max="7680" width="6.85546875" style="18" customWidth="1"/>
    <col min="7681" max="7681" width="10.140625" style="18" bestFit="1" customWidth="1"/>
    <col min="7682" max="7682" width="24.85546875" style="18" bestFit="1" customWidth="1"/>
    <col min="7683" max="7683" width="37.5703125" style="18" bestFit="1" customWidth="1"/>
    <col min="7684" max="7684" width="63.85546875" style="18" bestFit="1" customWidth="1"/>
    <col min="7685" max="7685" width="34.28515625" style="18" bestFit="1" customWidth="1"/>
    <col min="7686" max="7686" width="14.7109375" style="18" bestFit="1" customWidth="1"/>
    <col min="7687" max="7687" width="9" style="18" bestFit="1" customWidth="1"/>
    <col min="7688" max="7936" width="6.85546875" style="18" customWidth="1"/>
    <col min="7937" max="7937" width="10.140625" style="18" bestFit="1" customWidth="1"/>
    <col min="7938" max="7938" width="24.85546875" style="18" bestFit="1" customWidth="1"/>
    <col min="7939" max="7939" width="37.5703125" style="18" bestFit="1" customWidth="1"/>
    <col min="7940" max="7940" width="63.85546875" style="18" bestFit="1" customWidth="1"/>
    <col min="7941" max="7941" width="34.28515625" style="18" bestFit="1" customWidth="1"/>
    <col min="7942" max="7942" width="14.7109375" style="18" bestFit="1" customWidth="1"/>
    <col min="7943" max="7943" width="9" style="18" bestFit="1" customWidth="1"/>
    <col min="7944" max="8192" width="6.85546875" style="18" customWidth="1"/>
    <col min="8193" max="8193" width="10.140625" style="18" bestFit="1" customWidth="1"/>
    <col min="8194" max="8194" width="24.85546875" style="18" bestFit="1" customWidth="1"/>
    <col min="8195" max="8195" width="37.5703125" style="18" bestFit="1" customWidth="1"/>
    <col min="8196" max="8196" width="63.85546875" style="18" bestFit="1" customWidth="1"/>
    <col min="8197" max="8197" width="34.28515625" style="18" bestFit="1" customWidth="1"/>
    <col min="8198" max="8198" width="14.7109375" style="18" bestFit="1" customWidth="1"/>
    <col min="8199" max="8199" width="9" style="18" bestFit="1" customWidth="1"/>
    <col min="8200" max="8448" width="6.85546875" style="18" customWidth="1"/>
    <col min="8449" max="8449" width="10.140625" style="18" bestFit="1" customWidth="1"/>
    <col min="8450" max="8450" width="24.85546875" style="18" bestFit="1" customWidth="1"/>
    <col min="8451" max="8451" width="37.5703125" style="18" bestFit="1" customWidth="1"/>
    <col min="8452" max="8452" width="63.85546875" style="18" bestFit="1" customWidth="1"/>
    <col min="8453" max="8453" width="34.28515625" style="18" bestFit="1" customWidth="1"/>
    <col min="8454" max="8454" width="14.7109375" style="18" bestFit="1" customWidth="1"/>
    <col min="8455" max="8455" width="9" style="18" bestFit="1" customWidth="1"/>
    <col min="8456" max="8704" width="6.85546875" style="18" customWidth="1"/>
    <col min="8705" max="8705" width="10.140625" style="18" bestFit="1" customWidth="1"/>
    <col min="8706" max="8706" width="24.85546875" style="18" bestFit="1" customWidth="1"/>
    <col min="8707" max="8707" width="37.5703125" style="18" bestFit="1" customWidth="1"/>
    <col min="8708" max="8708" width="63.85546875" style="18" bestFit="1" customWidth="1"/>
    <col min="8709" max="8709" width="34.28515625" style="18" bestFit="1" customWidth="1"/>
    <col min="8710" max="8710" width="14.7109375" style="18" bestFit="1" customWidth="1"/>
    <col min="8711" max="8711" width="9" style="18" bestFit="1" customWidth="1"/>
    <col min="8712" max="8960" width="6.85546875" style="18" customWidth="1"/>
    <col min="8961" max="8961" width="10.140625" style="18" bestFit="1" customWidth="1"/>
    <col min="8962" max="8962" width="24.85546875" style="18" bestFit="1" customWidth="1"/>
    <col min="8963" max="8963" width="37.5703125" style="18" bestFit="1" customWidth="1"/>
    <col min="8964" max="8964" width="63.85546875" style="18" bestFit="1" customWidth="1"/>
    <col min="8965" max="8965" width="34.28515625" style="18" bestFit="1" customWidth="1"/>
    <col min="8966" max="8966" width="14.7109375" style="18" bestFit="1" customWidth="1"/>
    <col min="8967" max="8967" width="9" style="18" bestFit="1" customWidth="1"/>
    <col min="8968" max="9216" width="6.85546875" style="18" customWidth="1"/>
    <col min="9217" max="9217" width="10.140625" style="18" bestFit="1" customWidth="1"/>
    <col min="9218" max="9218" width="24.85546875" style="18" bestFit="1" customWidth="1"/>
    <col min="9219" max="9219" width="37.5703125" style="18" bestFit="1" customWidth="1"/>
    <col min="9220" max="9220" width="63.85546875" style="18" bestFit="1" customWidth="1"/>
    <col min="9221" max="9221" width="34.28515625" style="18" bestFit="1" customWidth="1"/>
    <col min="9222" max="9222" width="14.7109375" style="18" bestFit="1" customWidth="1"/>
    <col min="9223" max="9223" width="9" style="18" bestFit="1" customWidth="1"/>
    <col min="9224" max="9472" width="6.85546875" style="18" customWidth="1"/>
    <col min="9473" max="9473" width="10.140625" style="18" bestFit="1" customWidth="1"/>
    <col min="9474" max="9474" width="24.85546875" style="18" bestFit="1" customWidth="1"/>
    <col min="9475" max="9475" width="37.5703125" style="18" bestFit="1" customWidth="1"/>
    <col min="9476" max="9476" width="63.85546875" style="18" bestFit="1" customWidth="1"/>
    <col min="9477" max="9477" width="34.28515625" style="18" bestFit="1" customWidth="1"/>
    <col min="9478" max="9478" width="14.7109375" style="18" bestFit="1" customWidth="1"/>
    <col min="9479" max="9479" width="9" style="18" bestFit="1" customWidth="1"/>
    <col min="9480" max="9728" width="6.85546875" style="18" customWidth="1"/>
    <col min="9729" max="9729" width="10.140625" style="18" bestFit="1" customWidth="1"/>
    <col min="9730" max="9730" width="24.85546875" style="18" bestFit="1" customWidth="1"/>
    <col min="9731" max="9731" width="37.5703125" style="18" bestFit="1" customWidth="1"/>
    <col min="9732" max="9732" width="63.85546875" style="18" bestFit="1" customWidth="1"/>
    <col min="9733" max="9733" width="34.28515625" style="18" bestFit="1" customWidth="1"/>
    <col min="9734" max="9734" width="14.7109375" style="18" bestFit="1" customWidth="1"/>
    <col min="9735" max="9735" width="9" style="18" bestFit="1" customWidth="1"/>
    <col min="9736" max="9984" width="6.85546875" style="18" customWidth="1"/>
    <col min="9985" max="9985" width="10.140625" style="18" bestFit="1" customWidth="1"/>
    <col min="9986" max="9986" width="24.85546875" style="18" bestFit="1" customWidth="1"/>
    <col min="9987" max="9987" width="37.5703125" style="18" bestFit="1" customWidth="1"/>
    <col min="9988" max="9988" width="63.85546875" style="18" bestFit="1" customWidth="1"/>
    <col min="9989" max="9989" width="34.28515625" style="18" bestFit="1" customWidth="1"/>
    <col min="9990" max="9990" width="14.7109375" style="18" bestFit="1" customWidth="1"/>
    <col min="9991" max="9991" width="9" style="18" bestFit="1" customWidth="1"/>
    <col min="9992" max="10240" width="6.85546875" style="18" customWidth="1"/>
    <col min="10241" max="10241" width="10.140625" style="18" bestFit="1" customWidth="1"/>
    <col min="10242" max="10242" width="24.85546875" style="18" bestFit="1" customWidth="1"/>
    <col min="10243" max="10243" width="37.5703125" style="18" bestFit="1" customWidth="1"/>
    <col min="10244" max="10244" width="63.85546875" style="18" bestFit="1" customWidth="1"/>
    <col min="10245" max="10245" width="34.28515625" style="18" bestFit="1" customWidth="1"/>
    <col min="10246" max="10246" width="14.7109375" style="18" bestFit="1" customWidth="1"/>
    <col min="10247" max="10247" width="9" style="18" bestFit="1" customWidth="1"/>
    <col min="10248" max="10496" width="6.85546875" style="18" customWidth="1"/>
    <col min="10497" max="10497" width="10.140625" style="18" bestFit="1" customWidth="1"/>
    <col min="10498" max="10498" width="24.85546875" style="18" bestFit="1" customWidth="1"/>
    <col min="10499" max="10499" width="37.5703125" style="18" bestFit="1" customWidth="1"/>
    <col min="10500" max="10500" width="63.85546875" style="18" bestFit="1" customWidth="1"/>
    <col min="10501" max="10501" width="34.28515625" style="18" bestFit="1" customWidth="1"/>
    <col min="10502" max="10502" width="14.7109375" style="18" bestFit="1" customWidth="1"/>
    <col min="10503" max="10503" width="9" style="18" bestFit="1" customWidth="1"/>
    <col min="10504" max="10752" width="6.85546875" style="18" customWidth="1"/>
    <col min="10753" max="10753" width="10.140625" style="18" bestFit="1" customWidth="1"/>
    <col min="10754" max="10754" width="24.85546875" style="18" bestFit="1" customWidth="1"/>
    <col min="10755" max="10755" width="37.5703125" style="18" bestFit="1" customWidth="1"/>
    <col min="10756" max="10756" width="63.85546875" style="18" bestFit="1" customWidth="1"/>
    <col min="10757" max="10757" width="34.28515625" style="18" bestFit="1" customWidth="1"/>
    <col min="10758" max="10758" width="14.7109375" style="18" bestFit="1" customWidth="1"/>
    <col min="10759" max="10759" width="9" style="18" bestFit="1" customWidth="1"/>
    <col min="10760" max="11008" width="6.85546875" style="18" customWidth="1"/>
    <col min="11009" max="11009" width="10.140625" style="18" bestFit="1" customWidth="1"/>
    <col min="11010" max="11010" width="24.85546875" style="18" bestFit="1" customWidth="1"/>
    <col min="11011" max="11011" width="37.5703125" style="18" bestFit="1" customWidth="1"/>
    <col min="11012" max="11012" width="63.85546875" style="18" bestFit="1" customWidth="1"/>
    <col min="11013" max="11013" width="34.28515625" style="18" bestFit="1" customWidth="1"/>
    <col min="11014" max="11014" width="14.7109375" style="18" bestFit="1" customWidth="1"/>
    <col min="11015" max="11015" width="9" style="18" bestFit="1" customWidth="1"/>
    <col min="11016" max="11264" width="6.85546875" style="18" customWidth="1"/>
    <col min="11265" max="11265" width="10.140625" style="18" bestFit="1" customWidth="1"/>
    <col min="11266" max="11266" width="24.85546875" style="18" bestFit="1" customWidth="1"/>
    <col min="11267" max="11267" width="37.5703125" style="18" bestFit="1" customWidth="1"/>
    <col min="11268" max="11268" width="63.85546875" style="18" bestFit="1" customWidth="1"/>
    <col min="11269" max="11269" width="34.28515625" style="18" bestFit="1" customWidth="1"/>
    <col min="11270" max="11270" width="14.7109375" style="18" bestFit="1" customWidth="1"/>
    <col min="11271" max="11271" width="9" style="18" bestFit="1" customWidth="1"/>
    <col min="11272" max="11520" width="6.85546875" style="18" customWidth="1"/>
    <col min="11521" max="11521" width="10.140625" style="18" bestFit="1" customWidth="1"/>
    <col min="11522" max="11522" width="24.85546875" style="18" bestFit="1" customWidth="1"/>
    <col min="11523" max="11523" width="37.5703125" style="18" bestFit="1" customWidth="1"/>
    <col min="11524" max="11524" width="63.85546875" style="18" bestFit="1" customWidth="1"/>
    <col min="11525" max="11525" width="34.28515625" style="18" bestFit="1" customWidth="1"/>
    <col min="11526" max="11526" width="14.7109375" style="18" bestFit="1" customWidth="1"/>
    <col min="11527" max="11527" width="9" style="18" bestFit="1" customWidth="1"/>
    <col min="11528" max="11776" width="6.85546875" style="18" customWidth="1"/>
    <col min="11777" max="11777" width="10.140625" style="18" bestFit="1" customWidth="1"/>
    <col min="11778" max="11778" width="24.85546875" style="18" bestFit="1" customWidth="1"/>
    <col min="11779" max="11779" width="37.5703125" style="18" bestFit="1" customWidth="1"/>
    <col min="11780" max="11780" width="63.85546875" style="18" bestFit="1" customWidth="1"/>
    <col min="11781" max="11781" width="34.28515625" style="18" bestFit="1" customWidth="1"/>
    <col min="11782" max="11782" width="14.7109375" style="18" bestFit="1" customWidth="1"/>
    <col min="11783" max="11783" width="9" style="18" bestFit="1" customWidth="1"/>
    <col min="11784" max="12032" width="6.85546875" style="18" customWidth="1"/>
    <col min="12033" max="12033" width="10.140625" style="18" bestFit="1" customWidth="1"/>
    <col min="12034" max="12034" width="24.85546875" style="18" bestFit="1" customWidth="1"/>
    <col min="12035" max="12035" width="37.5703125" style="18" bestFit="1" customWidth="1"/>
    <col min="12036" max="12036" width="63.85546875" style="18" bestFit="1" customWidth="1"/>
    <col min="12037" max="12037" width="34.28515625" style="18" bestFit="1" customWidth="1"/>
    <col min="12038" max="12038" width="14.7109375" style="18" bestFit="1" customWidth="1"/>
    <col min="12039" max="12039" width="9" style="18" bestFit="1" customWidth="1"/>
    <col min="12040" max="12288" width="6.85546875" style="18" customWidth="1"/>
    <col min="12289" max="12289" width="10.140625" style="18" bestFit="1" customWidth="1"/>
    <col min="12290" max="12290" width="24.85546875" style="18" bestFit="1" customWidth="1"/>
    <col min="12291" max="12291" width="37.5703125" style="18" bestFit="1" customWidth="1"/>
    <col min="12292" max="12292" width="63.85546875" style="18" bestFit="1" customWidth="1"/>
    <col min="12293" max="12293" width="34.28515625" style="18" bestFit="1" customWidth="1"/>
    <col min="12294" max="12294" width="14.7109375" style="18" bestFit="1" customWidth="1"/>
    <col min="12295" max="12295" width="9" style="18" bestFit="1" customWidth="1"/>
    <col min="12296" max="12544" width="6.85546875" style="18" customWidth="1"/>
    <col min="12545" max="12545" width="10.140625" style="18" bestFit="1" customWidth="1"/>
    <col min="12546" max="12546" width="24.85546875" style="18" bestFit="1" customWidth="1"/>
    <col min="12547" max="12547" width="37.5703125" style="18" bestFit="1" customWidth="1"/>
    <col min="12548" max="12548" width="63.85546875" style="18" bestFit="1" customWidth="1"/>
    <col min="12549" max="12549" width="34.28515625" style="18" bestFit="1" customWidth="1"/>
    <col min="12550" max="12550" width="14.7109375" style="18" bestFit="1" customWidth="1"/>
    <col min="12551" max="12551" width="9" style="18" bestFit="1" customWidth="1"/>
    <col min="12552" max="12800" width="6.85546875" style="18" customWidth="1"/>
    <col min="12801" max="12801" width="10.140625" style="18" bestFit="1" customWidth="1"/>
    <col min="12802" max="12802" width="24.85546875" style="18" bestFit="1" customWidth="1"/>
    <col min="12803" max="12803" width="37.5703125" style="18" bestFit="1" customWidth="1"/>
    <col min="12804" max="12804" width="63.85546875" style="18" bestFit="1" customWidth="1"/>
    <col min="12805" max="12805" width="34.28515625" style="18" bestFit="1" customWidth="1"/>
    <col min="12806" max="12806" width="14.7109375" style="18" bestFit="1" customWidth="1"/>
    <col min="12807" max="12807" width="9" style="18" bestFit="1" customWidth="1"/>
    <col min="12808" max="13056" width="6.85546875" style="18" customWidth="1"/>
    <col min="13057" max="13057" width="10.140625" style="18" bestFit="1" customWidth="1"/>
    <col min="13058" max="13058" width="24.85546875" style="18" bestFit="1" customWidth="1"/>
    <col min="13059" max="13059" width="37.5703125" style="18" bestFit="1" customWidth="1"/>
    <col min="13060" max="13060" width="63.85546875" style="18" bestFit="1" customWidth="1"/>
    <col min="13061" max="13061" width="34.28515625" style="18" bestFit="1" customWidth="1"/>
    <col min="13062" max="13062" width="14.7109375" style="18" bestFit="1" customWidth="1"/>
    <col min="13063" max="13063" width="9" style="18" bestFit="1" customWidth="1"/>
    <col min="13064" max="13312" width="6.85546875" style="18" customWidth="1"/>
    <col min="13313" max="13313" width="10.140625" style="18" bestFit="1" customWidth="1"/>
    <col min="13314" max="13314" width="24.85546875" style="18" bestFit="1" customWidth="1"/>
    <col min="13315" max="13315" width="37.5703125" style="18" bestFit="1" customWidth="1"/>
    <col min="13316" max="13316" width="63.85546875" style="18" bestFit="1" customWidth="1"/>
    <col min="13317" max="13317" width="34.28515625" style="18" bestFit="1" customWidth="1"/>
    <col min="13318" max="13318" width="14.7109375" style="18" bestFit="1" customWidth="1"/>
    <col min="13319" max="13319" width="9" style="18" bestFit="1" customWidth="1"/>
    <col min="13320" max="13568" width="6.85546875" style="18" customWidth="1"/>
    <col min="13569" max="13569" width="10.140625" style="18" bestFit="1" customWidth="1"/>
    <col min="13570" max="13570" width="24.85546875" style="18" bestFit="1" customWidth="1"/>
    <col min="13571" max="13571" width="37.5703125" style="18" bestFit="1" customWidth="1"/>
    <col min="13572" max="13572" width="63.85546875" style="18" bestFit="1" customWidth="1"/>
    <col min="13573" max="13573" width="34.28515625" style="18" bestFit="1" customWidth="1"/>
    <col min="13574" max="13574" width="14.7109375" style="18" bestFit="1" customWidth="1"/>
    <col min="13575" max="13575" width="9" style="18" bestFit="1" customWidth="1"/>
    <col min="13576" max="13824" width="6.85546875" style="18" customWidth="1"/>
    <col min="13825" max="13825" width="10.140625" style="18" bestFit="1" customWidth="1"/>
    <col min="13826" max="13826" width="24.85546875" style="18" bestFit="1" customWidth="1"/>
    <col min="13827" max="13827" width="37.5703125" style="18" bestFit="1" customWidth="1"/>
    <col min="13828" max="13828" width="63.85546875" style="18" bestFit="1" customWidth="1"/>
    <col min="13829" max="13829" width="34.28515625" style="18" bestFit="1" customWidth="1"/>
    <col min="13830" max="13830" width="14.7109375" style="18" bestFit="1" customWidth="1"/>
    <col min="13831" max="13831" width="9" style="18" bestFit="1" customWidth="1"/>
    <col min="13832" max="14080" width="6.85546875" style="18" customWidth="1"/>
    <col min="14081" max="14081" width="10.140625" style="18" bestFit="1" customWidth="1"/>
    <col min="14082" max="14082" width="24.85546875" style="18" bestFit="1" customWidth="1"/>
    <col min="14083" max="14083" width="37.5703125" style="18" bestFit="1" customWidth="1"/>
    <col min="14084" max="14084" width="63.85546875" style="18" bestFit="1" customWidth="1"/>
    <col min="14085" max="14085" width="34.28515625" style="18" bestFit="1" customWidth="1"/>
    <col min="14086" max="14086" width="14.7109375" style="18" bestFit="1" customWidth="1"/>
    <col min="14087" max="14087" width="9" style="18" bestFit="1" customWidth="1"/>
    <col min="14088" max="14336" width="6.85546875" style="18" customWidth="1"/>
    <col min="14337" max="14337" width="10.140625" style="18" bestFit="1" customWidth="1"/>
    <col min="14338" max="14338" width="24.85546875" style="18" bestFit="1" customWidth="1"/>
    <col min="14339" max="14339" width="37.5703125" style="18" bestFit="1" customWidth="1"/>
    <col min="14340" max="14340" width="63.85546875" style="18" bestFit="1" customWidth="1"/>
    <col min="14341" max="14341" width="34.28515625" style="18" bestFit="1" customWidth="1"/>
    <col min="14342" max="14342" width="14.7109375" style="18" bestFit="1" customWidth="1"/>
    <col min="14343" max="14343" width="9" style="18" bestFit="1" customWidth="1"/>
    <col min="14344" max="14592" width="6.85546875" style="18" customWidth="1"/>
    <col min="14593" max="14593" width="10.140625" style="18" bestFit="1" customWidth="1"/>
    <col min="14594" max="14594" width="24.85546875" style="18" bestFit="1" customWidth="1"/>
    <col min="14595" max="14595" width="37.5703125" style="18" bestFit="1" customWidth="1"/>
    <col min="14596" max="14596" width="63.85546875" style="18" bestFit="1" customWidth="1"/>
    <col min="14597" max="14597" width="34.28515625" style="18" bestFit="1" customWidth="1"/>
    <col min="14598" max="14598" width="14.7109375" style="18" bestFit="1" customWidth="1"/>
    <col min="14599" max="14599" width="9" style="18" bestFit="1" customWidth="1"/>
    <col min="14600" max="14848" width="6.85546875" style="18" customWidth="1"/>
    <col min="14849" max="14849" width="10.140625" style="18" bestFit="1" customWidth="1"/>
    <col min="14850" max="14850" width="24.85546875" style="18" bestFit="1" customWidth="1"/>
    <col min="14851" max="14851" width="37.5703125" style="18" bestFit="1" customWidth="1"/>
    <col min="14852" max="14852" width="63.85546875" style="18" bestFit="1" customWidth="1"/>
    <col min="14853" max="14853" width="34.28515625" style="18" bestFit="1" customWidth="1"/>
    <col min="14854" max="14854" width="14.7109375" style="18" bestFit="1" customWidth="1"/>
    <col min="14855" max="14855" width="9" style="18" bestFit="1" customWidth="1"/>
    <col min="14856" max="15104" width="6.85546875" style="18" customWidth="1"/>
    <col min="15105" max="15105" width="10.140625" style="18" bestFit="1" customWidth="1"/>
    <col min="15106" max="15106" width="24.85546875" style="18" bestFit="1" customWidth="1"/>
    <col min="15107" max="15107" width="37.5703125" style="18" bestFit="1" customWidth="1"/>
    <col min="15108" max="15108" width="63.85546875" style="18" bestFit="1" customWidth="1"/>
    <col min="15109" max="15109" width="34.28515625" style="18" bestFit="1" customWidth="1"/>
    <col min="15110" max="15110" width="14.7109375" style="18" bestFit="1" customWidth="1"/>
    <col min="15111" max="15111" width="9" style="18" bestFit="1" customWidth="1"/>
    <col min="15112" max="15360" width="6.85546875" style="18" customWidth="1"/>
    <col min="15361" max="15361" width="10.140625" style="18" bestFit="1" customWidth="1"/>
    <col min="15362" max="15362" width="24.85546875" style="18" bestFit="1" customWidth="1"/>
    <col min="15363" max="15363" width="37.5703125" style="18" bestFit="1" customWidth="1"/>
    <col min="15364" max="15364" width="63.85546875" style="18" bestFit="1" customWidth="1"/>
    <col min="15365" max="15365" width="34.28515625" style="18" bestFit="1" customWidth="1"/>
    <col min="15366" max="15366" width="14.7109375" style="18" bestFit="1" customWidth="1"/>
    <col min="15367" max="15367" width="9" style="18" bestFit="1" customWidth="1"/>
    <col min="15368" max="15616" width="6.85546875" style="18" customWidth="1"/>
    <col min="15617" max="15617" width="10.140625" style="18" bestFit="1" customWidth="1"/>
    <col min="15618" max="15618" width="24.85546875" style="18" bestFit="1" customWidth="1"/>
    <col min="15619" max="15619" width="37.5703125" style="18" bestFit="1" customWidth="1"/>
    <col min="15620" max="15620" width="63.85546875" style="18" bestFit="1" customWidth="1"/>
    <col min="15621" max="15621" width="34.28515625" style="18" bestFit="1" customWidth="1"/>
    <col min="15622" max="15622" width="14.7109375" style="18" bestFit="1" customWidth="1"/>
    <col min="15623" max="15623" width="9" style="18" bestFit="1" customWidth="1"/>
    <col min="15624" max="15872" width="6.85546875" style="18" customWidth="1"/>
    <col min="15873" max="15873" width="10.140625" style="18" bestFit="1" customWidth="1"/>
    <col min="15874" max="15874" width="24.85546875" style="18" bestFit="1" customWidth="1"/>
    <col min="15875" max="15875" width="37.5703125" style="18" bestFit="1" customWidth="1"/>
    <col min="15876" max="15876" width="63.85546875" style="18" bestFit="1" customWidth="1"/>
    <col min="15877" max="15877" width="34.28515625" style="18" bestFit="1" customWidth="1"/>
    <col min="15878" max="15878" width="14.7109375" style="18" bestFit="1" customWidth="1"/>
    <col min="15879" max="15879" width="9" style="18" bestFit="1" customWidth="1"/>
    <col min="15880" max="16128" width="6.85546875" style="18" customWidth="1"/>
    <col min="16129" max="16129" width="10.140625" style="18" bestFit="1" customWidth="1"/>
    <col min="16130" max="16130" width="24.85546875" style="18" bestFit="1" customWidth="1"/>
    <col min="16131" max="16131" width="37.5703125" style="18" bestFit="1" customWidth="1"/>
    <col min="16132" max="16132" width="63.85546875" style="18" bestFit="1" customWidth="1"/>
    <col min="16133" max="16133" width="34.28515625" style="18" bestFit="1" customWidth="1"/>
    <col min="16134" max="16134" width="14.7109375" style="18" bestFit="1" customWidth="1"/>
    <col min="16135" max="16135" width="9" style="18" bestFit="1" customWidth="1"/>
    <col min="16136" max="16384" width="6.85546875" style="18" customWidth="1"/>
  </cols>
  <sheetData>
    <row r="1" spans="1:7" ht="12.75" customHeight="1" x14ac:dyDescent="0.25">
      <c r="A1" s="26" t="s">
        <v>6</v>
      </c>
      <c r="B1" s="27" t="s">
        <v>7</v>
      </c>
      <c r="C1" s="27" t="s">
        <v>8</v>
      </c>
      <c r="D1" s="27" t="s">
        <v>9</v>
      </c>
      <c r="E1" s="28" t="s">
        <v>10</v>
      </c>
      <c r="G1" s="27" t="s">
        <v>11</v>
      </c>
    </row>
    <row r="2" spans="1:7" ht="15" x14ac:dyDescent="0.25">
      <c r="A2" s="19">
        <v>45659</v>
      </c>
      <c r="B2" s="22" t="s">
        <v>19</v>
      </c>
      <c r="C2" s="22" t="s">
        <v>13</v>
      </c>
      <c r="D2" s="20" t="s">
        <v>45</v>
      </c>
      <c r="E2" s="20" t="s">
        <v>81</v>
      </c>
      <c r="F2" s="20" t="s">
        <v>96</v>
      </c>
      <c r="G2" s="21">
        <v>12590.95</v>
      </c>
    </row>
    <row r="3" spans="1:7" ht="15" x14ac:dyDescent="0.25">
      <c r="A3" s="19">
        <v>45674</v>
      </c>
      <c r="B3" s="22" t="s">
        <v>12</v>
      </c>
      <c r="C3" s="22" t="s">
        <v>13</v>
      </c>
      <c r="D3" s="20" t="s">
        <v>46</v>
      </c>
      <c r="E3" s="20" t="s">
        <v>82</v>
      </c>
      <c r="F3" s="20" t="s">
        <v>97</v>
      </c>
      <c r="G3" s="21">
        <v>6637.35</v>
      </c>
    </row>
    <row r="4" spans="1:7" ht="15" x14ac:dyDescent="0.25">
      <c r="A4" s="19">
        <v>45684</v>
      </c>
      <c r="B4" s="22" t="s">
        <v>12</v>
      </c>
      <c r="C4" s="22" t="s">
        <v>13</v>
      </c>
      <c r="D4" s="24" t="s">
        <v>47</v>
      </c>
      <c r="E4" s="20" t="s">
        <v>22</v>
      </c>
      <c r="F4" s="20" t="s">
        <v>23</v>
      </c>
      <c r="G4" s="21">
        <v>43000</v>
      </c>
    </row>
    <row r="5" spans="1:7" ht="15" x14ac:dyDescent="0.25">
      <c r="A5" s="19">
        <v>45692</v>
      </c>
      <c r="B5" s="22" t="s">
        <v>12</v>
      </c>
      <c r="C5" s="22" t="s">
        <v>13</v>
      </c>
      <c r="D5" s="24" t="s">
        <v>48</v>
      </c>
      <c r="E5" s="20" t="s">
        <v>32</v>
      </c>
      <c r="F5" s="20" t="s">
        <v>33</v>
      </c>
      <c r="G5" s="21">
        <v>25312</v>
      </c>
    </row>
    <row r="6" spans="1:7" ht="15" x14ac:dyDescent="0.25">
      <c r="A6" s="19">
        <v>45699</v>
      </c>
      <c r="B6" s="23" t="s">
        <v>0</v>
      </c>
      <c r="C6" s="22" t="s">
        <v>13</v>
      </c>
      <c r="D6" s="24" t="s">
        <v>104</v>
      </c>
      <c r="E6" s="20" t="s">
        <v>83</v>
      </c>
      <c r="F6" s="20" t="s">
        <v>28</v>
      </c>
      <c r="G6" s="21">
        <v>16215</v>
      </c>
    </row>
    <row r="7" spans="1:7" ht="15" x14ac:dyDescent="0.25">
      <c r="A7" s="19">
        <v>45714</v>
      </c>
      <c r="B7" s="22" t="s">
        <v>12</v>
      </c>
      <c r="C7" s="22" t="s">
        <v>13</v>
      </c>
      <c r="D7" s="24" t="s">
        <v>49</v>
      </c>
      <c r="E7" s="20" t="s">
        <v>82</v>
      </c>
      <c r="F7" s="20" t="s">
        <v>97</v>
      </c>
      <c r="G7" s="21">
        <v>14377.300000000001</v>
      </c>
    </row>
    <row r="8" spans="1:7" ht="15" x14ac:dyDescent="0.25">
      <c r="A8" s="19">
        <v>45721</v>
      </c>
      <c r="B8" s="23" t="s">
        <v>0</v>
      </c>
      <c r="C8" s="22" t="s">
        <v>13</v>
      </c>
      <c r="D8" s="24" t="s">
        <v>50</v>
      </c>
      <c r="E8" s="20" t="s">
        <v>84</v>
      </c>
      <c r="F8" s="20" t="s">
        <v>98</v>
      </c>
      <c r="G8" s="21">
        <v>6176.55</v>
      </c>
    </row>
    <row r="9" spans="1:7" ht="15" x14ac:dyDescent="0.25">
      <c r="A9" s="19">
        <v>45728</v>
      </c>
      <c r="B9" s="22" t="s">
        <v>12</v>
      </c>
      <c r="C9" s="22" t="s">
        <v>13</v>
      </c>
      <c r="D9" s="24" t="s">
        <v>51</v>
      </c>
      <c r="E9" s="20" t="s">
        <v>43</v>
      </c>
      <c r="F9" s="20" t="s">
        <v>44</v>
      </c>
      <c r="G9" s="21">
        <v>10536.5</v>
      </c>
    </row>
    <row r="10" spans="1:7" ht="15" x14ac:dyDescent="0.25">
      <c r="A10" s="19">
        <v>45733</v>
      </c>
      <c r="B10" s="22" t="s">
        <v>12</v>
      </c>
      <c r="C10" s="22" t="s">
        <v>13</v>
      </c>
      <c r="D10" s="24" t="s">
        <v>52</v>
      </c>
      <c r="E10" s="20" t="s">
        <v>85</v>
      </c>
      <c r="F10" s="20" t="s">
        <v>99</v>
      </c>
      <c r="G10" s="21">
        <v>12450.7</v>
      </c>
    </row>
    <row r="11" spans="1:7" ht="15" x14ac:dyDescent="0.25">
      <c r="A11" s="19">
        <v>45757</v>
      </c>
      <c r="B11" s="22" t="s">
        <v>12</v>
      </c>
      <c r="C11" s="22" t="s">
        <v>13</v>
      </c>
      <c r="D11" s="24" t="s">
        <v>53</v>
      </c>
      <c r="E11" s="20" t="s">
        <v>86</v>
      </c>
      <c r="F11" s="20" t="s">
        <v>33</v>
      </c>
      <c r="G11" s="21">
        <v>5296.9000000000005</v>
      </c>
    </row>
    <row r="12" spans="1:7" ht="15" x14ac:dyDescent="0.25">
      <c r="A12" s="19">
        <v>45757</v>
      </c>
      <c r="B12" s="22" t="s">
        <v>12</v>
      </c>
      <c r="C12" s="22" t="s">
        <v>13</v>
      </c>
      <c r="D12" s="24" t="s">
        <v>54</v>
      </c>
      <c r="E12" s="20" t="s">
        <v>86</v>
      </c>
      <c r="F12" s="20" t="s">
        <v>33</v>
      </c>
      <c r="G12" s="21">
        <v>14877</v>
      </c>
    </row>
    <row r="13" spans="1:7" ht="15" x14ac:dyDescent="0.25">
      <c r="A13" s="19">
        <v>45757</v>
      </c>
      <c r="B13" s="23" t="s">
        <v>0</v>
      </c>
      <c r="C13" s="22" t="s">
        <v>13</v>
      </c>
      <c r="D13" s="24" t="s">
        <v>55</v>
      </c>
      <c r="E13" s="20" t="s">
        <v>87</v>
      </c>
      <c r="F13" s="20" t="s">
        <v>100</v>
      </c>
      <c r="G13" s="21">
        <v>8421.65</v>
      </c>
    </row>
    <row r="14" spans="1:7" ht="15" x14ac:dyDescent="0.25">
      <c r="A14" s="19">
        <v>45770</v>
      </c>
      <c r="B14" s="22" t="s">
        <v>12</v>
      </c>
      <c r="C14" s="22" t="s">
        <v>13</v>
      </c>
      <c r="D14" s="20" t="s">
        <v>56</v>
      </c>
      <c r="E14" s="20" t="s">
        <v>88</v>
      </c>
      <c r="F14" s="20" t="s">
        <v>101</v>
      </c>
      <c r="G14" s="21">
        <v>12567.7</v>
      </c>
    </row>
    <row r="15" spans="1:7" ht="15" x14ac:dyDescent="0.25">
      <c r="A15" s="19">
        <v>45809</v>
      </c>
      <c r="B15" s="22" t="s">
        <v>12</v>
      </c>
      <c r="C15" s="22" t="s">
        <v>13</v>
      </c>
      <c r="D15" s="24" t="s">
        <v>57</v>
      </c>
      <c r="E15" s="20" t="s">
        <v>22</v>
      </c>
      <c r="F15" s="20" t="s">
        <v>23</v>
      </c>
      <c r="G15" s="21">
        <v>9000</v>
      </c>
    </row>
    <row r="16" spans="1:7" ht="15" x14ac:dyDescent="0.25">
      <c r="A16" s="19">
        <v>45848</v>
      </c>
      <c r="B16" s="22" t="s">
        <v>19</v>
      </c>
      <c r="C16" s="22" t="s">
        <v>13</v>
      </c>
      <c r="D16" s="24" t="s">
        <v>58</v>
      </c>
      <c r="E16" s="20" t="s">
        <v>24</v>
      </c>
      <c r="F16" s="20" t="s">
        <v>25</v>
      </c>
      <c r="G16" s="21">
        <v>8999.35</v>
      </c>
    </row>
    <row r="17" spans="1:7" ht="15" x14ac:dyDescent="0.25">
      <c r="A17" s="19">
        <v>45867</v>
      </c>
      <c r="B17" s="22" t="s">
        <v>19</v>
      </c>
      <c r="C17" s="22" t="s">
        <v>13</v>
      </c>
      <c r="D17" s="24" t="s">
        <v>59</v>
      </c>
      <c r="E17" s="20" t="s">
        <v>43</v>
      </c>
      <c r="F17" s="20" t="s">
        <v>44</v>
      </c>
      <c r="G17" s="21">
        <v>5973.6</v>
      </c>
    </row>
    <row r="18" spans="1:7" ht="15" x14ac:dyDescent="0.25">
      <c r="A18" s="19">
        <v>45874</v>
      </c>
      <c r="B18" s="22" t="s">
        <v>12</v>
      </c>
      <c r="C18" s="22" t="s">
        <v>13</v>
      </c>
      <c r="D18" s="20" t="s">
        <v>60</v>
      </c>
      <c r="E18" s="20" t="s">
        <v>89</v>
      </c>
      <c r="F18" s="20" t="s">
        <v>100</v>
      </c>
      <c r="G18" s="21">
        <v>13420</v>
      </c>
    </row>
    <row r="19" spans="1:7" ht="15" x14ac:dyDescent="0.25">
      <c r="A19" s="19">
        <v>45874</v>
      </c>
      <c r="B19" s="23" t="s">
        <v>0</v>
      </c>
      <c r="C19" s="22" t="s">
        <v>13</v>
      </c>
      <c r="D19" s="20" t="s">
        <v>39</v>
      </c>
      <c r="E19" s="20" t="s">
        <v>40</v>
      </c>
      <c r="F19" s="20" t="s">
        <v>41</v>
      </c>
      <c r="G19" s="21">
        <v>13075.35</v>
      </c>
    </row>
    <row r="20" spans="1:7" ht="15" x14ac:dyDescent="0.25">
      <c r="A20" s="19">
        <v>45891</v>
      </c>
      <c r="B20" s="23" t="s">
        <v>0</v>
      </c>
      <c r="C20" s="22" t="s">
        <v>13</v>
      </c>
      <c r="D20" s="24" t="s">
        <v>61</v>
      </c>
      <c r="E20" s="20" t="s">
        <v>90</v>
      </c>
      <c r="F20" s="20" t="s">
        <v>102</v>
      </c>
      <c r="G20" s="21">
        <v>29900</v>
      </c>
    </row>
    <row r="21" spans="1:7" ht="15" x14ac:dyDescent="0.25">
      <c r="A21" s="19">
        <v>45901</v>
      </c>
      <c r="B21" s="22" t="s">
        <v>12</v>
      </c>
      <c r="C21" s="22" t="s">
        <v>13</v>
      </c>
      <c r="D21" s="24" t="s">
        <v>62</v>
      </c>
      <c r="E21" s="20" t="s">
        <v>91</v>
      </c>
      <c r="F21" s="20" t="s">
        <v>34</v>
      </c>
      <c r="G21" s="21">
        <v>77000</v>
      </c>
    </row>
    <row r="22" spans="1:7" ht="15" x14ac:dyDescent="0.25">
      <c r="A22" s="19">
        <v>45904</v>
      </c>
      <c r="B22" s="22" t="s">
        <v>19</v>
      </c>
      <c r="C22" s="22" t="s">
        <v>13</v>
      </c>
      <c r="D22" s="24" t="s">
        <v>63</v>
      </c>
      <c r="E22" s="20" t="s">
        <v>92</v>
      </c>
      <c r="F22" s="20" t="s">
        <v>103</v>
      </c>
      <c r="G22" s="21">
        <v>12724</v>
      </c>
    </row>
    <row r="23" spans="1:7" ht="15" x14ac:dyDescent="0.25">
      <c r="A23" s="19">
        <v>45905</v>
      </c>
      <c r="B23" s="22" t="s">
        <v>12</v>
      </c>
      <c r="C23" s="22" t="s">
        <v>13</v>
      </c>
      <c r="D23" s="20" t="s">
        <v>64</v>
      </c>
      <c r="E23" s="20" t="s">
        <v>30</v>
      </c>
      <c r="F23" s="20" t="s">
        <v>31</v>
      </c>
      <c r="G23" s="21">
        <v>12422</v>
      </c>
    </row>
    <row r="24" spans="1:7" ht="15" x14ac:dyDescent="0.25">
      <c r="A24" s="19">
        <v>45918</v>
      </c>
      <c r="B24" s="22" t="s">
        <v>12</v>
      </c>
      <c r="C24" s="22" t="s">
        <v>13</v>
      </c>
      <c r="D24" s="24" t="s">
        <v>65</v>
      </c>
      <c r="E24" s="20" t="s">
        <v>93</v>
      </c>
      <c r="F24" s="20" t="s">
        <v>14</v>
      </c>
      <c r="G24" s="21">
        <v>12921.9</v>
      </c>
    </row>
    <row r="25" spans="1:7" ht="15" x14ac:dyDescent="0.25">
      <c r="A25" s="19">
        <v>45919</v>
      </c>
      <c r="B25" s="22" t="s">
        <v>12</v>
      </c>
      <c r="C25" s="22" t="s">
        <v>13</v>
      </c>
      <c r="D25" s="24" t="s">
        <v>66</v>
      </c>
      <c r="E25" s="20" t="s">
        <v>20</v>
      </c>
      <c r="F25" s="20" t="s">
        <v>21</v>
      </c>
      <c r="G25" s="21">
        <v>10144.65</v>
      </c>
    </row>
    <row r="26" spans="1:7" ht="15" x14ac:dyDescent="0.25">
      <c r="A26" s="19">
        <v>45925</v>
      </c>
      <c r="B26" s="22" t="s">
        <v>12</v>
      </c>
      <c r="C26" s="22" t="s">
        <v>13</v>
      </c>
      <c r="D26" s="20" t="s">
        <v>67</v>
      </c>
      <c r="E26" s="20" t="s">
        <v>88</v>
      </c>
      <c r="F26" s="20" t="s">
        <v>101</v>
      </c>
      <c r="G26" s="21">
        <v>12567.7</v>
      </c>
    </row>
    <row r="27" spans="1:7" ht="15" x14ac:dyDescent="0.25">
      <c r="A27" s="19">
        <v>45930</v>
      </c>
      <c r="B27" s="22" t="s">
        <v>12</v>
      </c>
      <c r="C27" s="22" t="s">
        <v>13</v>
      </c>
      <c r="D27" s="24" t="s">
        <v>68</v>
      </c>
      <c r="E27" s="20" t="s">
        <v>42</v>
      </c>
      <c r="F27" s="20" t="s">
        <v>14</v>
      </c>
      <c r="G27" s="21">
        <v>6363.85</v>
      </c>
    </row>
    <row r="28" spans="1:7" ht="15" x14ac:dyDescent="0.25">
      <c r="A28" s="19">
        <v>45938</v>
      </c>
      <c r="B28" s="22" t="s">
        <v>12</v>
      </c>
      <c r="C28" s="22" t="s">
        <v>13</v>
      </c>
      <c r="D28" s="20" t="s">
        <v>69</v>
      </c>
      <c r="E28" s="20" t="s">
        <v>35</v>
      </c>
      <c r="F28" s="20" t="s">
        <v>36</v>
      </c>
      <c r="G28" s="21">
        <v>21749.7</v>
      </c>
    </row>
    <row r="29" spans="1:7" ht="15" x14ac:dyDescent="0.25">
      <c r="A29" s="19">
        <v>45940</v>
      </c>
      <c r="B29" s="22" t="s">
        <v>12</v>
      </c>
      <c r="C29" s="22" t="s">
        <v>13</v>
      </c>
      <c r="D29" s="20" t="s">
        <v>70</v>
      </c>
      <c r="E29" s="20" t="s">
        <v>94</v>
      </c>
      <c r="F29" s="20" t="s">
        <v>97</v>
      </c>
      <c r="G29" s="21">
        <v>7805</v>
      </c>
    </row>
    <row r="30" spans="1:7" ht="15" x14ac:dyDescent="0.25">
      <c r="A30" s="19">
        <v>45951</v>
      </c>
      <c r="B30" s="22" t="s">
        <v>19</v>
      </c>
      <c r="C30" s="22" t="s">
        <v>13</v>
      </c>
      <c r="D30" s="20" t="s">
        <v>71</v>
      </c>
      <c r="E30" s="20" t="s">
        <v>95</v>
      </c>
      <c r="F30" s="20" t="s">
        <v>28</v>
      </c>
      <c r="G30" s="21">
        <v>30000</v>
      </c>
    </row>
    <row r="31" spans="1:7" ht="15" x14ac:dyDescent="0.25">
      <c r="A31" s="19">
        <v>45981</v>
      </c>
      <c r="B31" s="22" t="s">
        <v>12</v>
      </c>
      <c r="C31" s="22" t="s">
        <v>13</v>
      </c>
      <c r="D31" s="20" t="s">
        <v>109</v>
      </c>
      <c r="E31" s="20" t="s">
        <v>110</v>
      </c>
      <c r="F31" s="20" t="s">
        <v>14</v>
      </c>
      <c r="G31" s="21">
        <v>7739.95</v>
      </c>
    </row>
    <row r="32" spans="1:7" ht="15" x14ac:dyDescent="0.25">
      <c r="A32" s="19">
        <v>45985</v>
      </c>
      <c r="B32" s="22" t="s">
        <v>19</v>
      </c>
      <c r="C32" s="22" t="s">
        <v>13</v>
      </c>
      <c r="D32" s="24" t="s">
        <v>72</v>
      </c>
      <c r="E32" s="20" t="s">
        <v>86</v>
      </c>
      <c r="F32" s="20" t="s">
        <v>33</v>
      </c>
      <c r="G32" s="21">
        <v>12828.25</v>
      </c>
    </row>
    <row r="33" spans="1:7" ht="15" x14ac:dyDescent="0.25">
      <c r="A33" s="19">
        <v>45987</v>
      </c>
      <c r="B33" s="22" t="s">
        <v>12</v>
      </c>
      <c r="C33" s="22" t="s">
        <v>13</v>
      </c>
      <c r="D33" s="20" t="s">
        <v>73</v>
      </c>
      <c r="E33" s="20" t="s">
        <v>35</v>
      </c>
      <c r="F33" s="20" t="s">
        <v>36</v>
      </c>
      <c r="G33" s="21">
        <v>15025.9</v>
      </c>
    </row>
    <row r="34" spans="1:7" ht="15" x14ac:dyDescent="0.25">
      <c r="A34" s="19">
        <v>46001</v>
      </c>
      <c r="B34" s="22" t="s">
        <v>12</v>
      </c>
      <c r="C34" s="22" t="s">
        <v>13</v>
      </c>
      <c r="D34" s="24" t="s">
        <v>74</v>
      </c>
      <c r="E34" s="20" t="s">
        <v>17</v>
      </c>
      <c r="F34" s="20" t="s">
        <v>18</v>
      </c>
      <c r="G34" s="21">
        <v>12227.2</v>
      </c>
    </row>
    <row r="35" spans="1:7" ht="15" x14ac:dyDescent="0.25">
      <c r="A35" s="19">
        <v>46002</v>
      </c>
      <c r="B35" s="22" t="s">
        <v>12</v>
      </c>
      <c r="C35" s="22" t="s">
        <v>13</v>
      </c>
      <c r="D35" s="20" t="s">
        <v>75</v>
      </c>
      <c r="E35" s="20" t="s">
        <v>22</v>
      </c>
      <c r="F35" s="20" t="s">
        <v>23</v>
      </c>
      <c r="G35" s="21">
        <v>9314.9</v>
      </c>
    </row>
    <row r="36" spans="1:7" ht="15" x14ac:dyDescent="0.25">
      <c r="A36" s="19">
        <v>46002</v>
      </c>
      <c r="B36" s="22" t="s">
        <v>12</v>
      </c>
      <c r="C36" s="22" t="s">
        <v>13</v>
      </c>
      <c r="D36" s="24" t="s">
        <v>76</v>
      </c>
      <c r="E36" s="20" t="s">
        <v>22</v>
      </c>
      <c r="F36" s="20" t="s">
        <v>23</v>
      </c>
      <c r="G36" s="21">
        <v>5268.75</v>
      </c>
    </row>
    <row r="37" spans="1:7" ht="12.75" customHeight="1" x14ac:dyDescent="0.25">
      <c r="A37" s="19">
        <v>46009</v>
      </c>
      <c r="B37" s="22" t="s">
        <v>12</v>
      </c>
      <c r="C37" s="22" t="s">
        <v>13</v>
      </c>
      <c r="D37" s="24" t="s">
        <v>77</v>
      </c>
      <c r="E37" s="20" t="s">
        <v>15</v>
      </c>
      <c r="F37" s="20" t="s">
        <v>16</v>
      </c>
      <c r="G37" s="21">
        <v>28944.15</v>
      </c>
    </row>
    <row r="38" spans="1:7" ht="12.75" customHeight="1" x14ac:dyDescent="0.25">
      <c r="A38" s="19">
        <v>46014</v>
      </c>
      <c r="B38" s="22" t="s">
        <v>12</v>
      </c>
      <c r="C38" s="22" t="s">
        <v>13</v>
      </c>
      <c r="D38" s="20" t="s">
        <v>78</v>
      </c>
      <c r="E38" s="20" t="s">
        <v>42</v>
      </c>
      <c r="F38" s="20" t="s">
        <v>14</v>
      </c>
      <c r="G38" s="21">
        <v>30000</v>
      </c>
    </row>
    <row r="39" spans="1:7" ht="12.75" customHeight="1" x14ac:dyDescent="0.25">
      <c r="A39" s="19">
        <v>46020</v>
      </c>
      <c r="B39" s="23" t="s">
        <v>0</v>
      </c>
      <c r="C39" s="22" t="s">
        <v>13</v>
      </c>
      <c r="D39" s="24" t="s">
        <v>79</v>
      </c>
      <c r="E39" s="20" t="s">
        <v>37</v>
      </c>
      <c r="F39" s="20" t="s">
        <v>38</v>
      </c>
      <c r="G39" s="21">
        <v>5707.35</v>
      </c>
    </row>
    <row r="40" spans="1:7" ht="12.75" customHeight="1" x14ac:dyDescent="0.25">
      <c r="A40" s="19">
        <v>46022</v>
      </c>
      <c r="B40" s="22" t="s">
        <v>12</v>
      </c>
      <c r="C40" s="22" t="s">
        <v>13</v>
      </c>
      <c r="D40" s="24" t="s">
        <v>80</v>
      </c>
      <c r="E40" s="20" t="s">
        <v>22</v>
      </c>
      <c r="F40" s="20" t="s">
        <v>23</v>
      </c>
      <c r="G40" s="21">
        <v>7567</v>
      </c>
    </row>
    <row r="41" spans="1:7" ht="12.75" customHeight="1" x14ac:dyDescent="0.25">
      <c r="B41" s="27"/>
      <c r="C41" s="27"/>
    </row>
    <row r="43" spans="1:7" ht="12.75" customHeight="1" x14ac:dyDescent="0.25">
      <c r="B43" s="22"/>
      <c r="C43" s="22"/>
    </row>
    <row r="45" spans="1:7" ht="12.75" customHeight="1" x14ac:dyDescent="0.25">
      <c r="B45" s="22"/>
      <c r="C45" s="22"/>
      <c r="D45" s="24"/>
    </row>
    <row r="47" spans="1:7" ht="12.75" customHeight="1" x14ac:dyDescent="0.25">
      <c r="B47" s="22"/>
      <c r="C47" s="22"/>
      <c r="D47" s="24"/>
    </row>
    <row r="49" spans="2:4" ht="12.75" customHeight="1" x14ac:dyDescent="0.25">
      <c r="B49" s="22"/>
      <c r="C49" s="22"/>
      <c r="D49" s="24"/>
    </row>
    <row r="51" spans="2:4" ht="12.75" customHeight="1" x14ac:dyDescent="0.25">
      <c r="B51" s="22"/>
      <c r="C51" s="22"/>
      <c r="D51" s="24"/>
    </row>
    <row r="53" spans="2:4" ht="12.75" customHeight="1" x14ac:dyDescent="0.25">
      <c r="B53" s="22"/>
      <c r="C53" s="22"/>
    </row>
    <row r="55" spans="2:4" ht="12.75" customHeight="1" x14ac:dyDescent="0.25">
      <c r="B55" s="22"/>
      <c r="C55" s="22"/>
      <c r="D55" s="24"/>
    </row>
    <row r="57" spans="2:4" ht="12.75" customHeight="1" x14ac:dyDescent="0.25">
      <c r="B57" s="22"/>
      <c r="C57" s="22"/>
      <c r="D57" s="24"/>
    </row>
    <row r="59" spans="2:4" ht="12.75" customHeight="1" x14ac:dyDescent="0.25">
      <c r="B59" s="22"/>
      <c r="C59" s="22"/>
    </row>
    <row r="61" spans="2:4" ht="12.75" customHeight="1" x14ac:dyDescent="0.25">
      <c r="C61" s="22"/>
      <c r="D61" s="24"/>
    </row>
    <row r="63" spans="2:4" ht="12.75" customHeight="1" x14ac:dyDescent="0.25">
      <c r="B63" s="22"/>
      <c r="C63" s="22"/>
    </row>
    <row r="65" spans="2:4" ht="12.75" customHeight="1" x14ac:dyDescent="0.25">
      <c r="B65" s="22"/>
      <c r="C65" s="22"/>
      <c r="D65" s="24"/>
    </row>
    <row r="67" spans="2:4" ht="12.75" customHeight="1" x14ac:dyDescent="0.25">
      <c r="B67" s="22"/>
      <c r="C67" s="22"/>
      <c r="D67" s="24"/>
    </row>
    <row r="69" spans="2:4" ht="12.75" customHeight="1" x14ac:dyDescent="0.25">
      <c r="C69" s="22"/>
      <c r="D69" s="24"/>
    </row>
    <row r="71" spans="2:4" ht="12.75" customHeight="1" x14ac:dyDescent="0.25">
      <c r="B71" s="22"/>
      <c r="C71" s="22"/>
      <c r="D71" s="24"/>
    </row>
    <row r="73" spans="2:4" ht="12.75" customHeight="1" x14ac:dyDescent="0.25">
      <c r="B73" s="22"/>
      <c r="C73" s="22"/>
      <c r="D73" s="24"/>
    </row>
    <row r="75" spans="2:4" ht="12.75" customHeight="1" x14ac:dyDescent="0.25">
      <c r="B75" s="22"/>
      <c r="C75" s="22"/>
    </row>
    <row r="77" spans="2:4" ht="12.75" customHeight="1" x14ac:dyDescent="0.25">
      <c r="B77" s="22"/>
      <c r="C77" s="22"/>
      <c r="D77" s="24"/>
    </row>
    <row r="79" spans="2:4" ht="12.75" customHeight="1" x14ac:dyDescent="0.25">
      <c r="B79" s="22"/>
      <c r="C79" s="22"/>
      <c r="D79" s="24"/>
    </row>
    <row r="81" spans="2:4" ht="12.75" customHeight="1" x14ac:dyDescent="0.25">
      <c r="B81" s="22"/>
      <c r="C81" s="22"/>
    </row>
    <row r="83" spans="2:4" ht="12.75" customHeight="1" x14ac:dyDescent="0.25">
      <c r="B83" s="22"/>
      <c r="C83" s="22"/>
    </row>
    <row r="85" spans="2:4" ht="12.75" customHeight="1" x14ac:dyDescent="0.25">
      <c r="B85" s="22"/>
      <c r="C85" s="22"/>
    </row>
    <row r="87" spans="2:4" ht="12.75" customHeight="1" x14ac:dyDescent="0.25">
      <c r="B87" s="22"/>
      <c r="C87" s="22"/>
    </row>
    <row r="89" spans="2:4" ht="12.75" customHeight="1" x14ac:dyDescent="0.25">
      <c r="B89" s="22"/>
      <c r="C89" s="22"/>
      <c r="D89" s="24"/>
    </row>
    <row r="91" spans="2:4" ht="12.75" customHeight="1" x14ac:dyDescent="0.25">
      <c r="B91" s="22"/>
      <c r="C91" s="22"/>
    </row>
    <row r="93" spans="2:4" ht="12.75" customHeight="1" x14ac:dyDescent="0.25">
      <c r="C93" s="22"/>
      <c r="D93" s="24"/>
    </row>
    <row r="95" spans="2:4" ht="12.75" customHeight="1" x14ac:dyDescent="0.25">
      <c r="B95" s="22"/>
      <c r="C95" s="22"/>
      <c r="D95" s="24"/>
    </row>
    <row r="97" spans="2:4" ht="12.75" customHeight="1" x14ac:dyDescent="0.25">
      <c r="B97" s="22"/>
      <c r="C97" s="22"/>
    </row>
    <row r="99" spans="2:4" ht="12.75" customHeight="1" x14ac:dyDescent="0.25">
      <c r="C99" s="22"/>
    </row>
    <row r="101" spans="2:4" ht="12.75" customHeight="1" x14ac:dyDescent="0.25">
      <c r="B101" s="22"/>
      <c r="C101" s="22"/>
      <c r="D101" s="24"/>
    </row>
    <row r="103" spans="2:4" ht="12.75" customHeight="1" x14ac:dyDescent="0.25">
      <c r="B103" s="22"/>
      <c r="C103" s="22"/>
    </row>
    <row r="105" spans="2:4" ht="12.75" customHeight="1" x14ac:dyDescent="0.25">
      <c r="B105" s="22"/>
      <c r="C105" s="22"/>
      <c r="D105" s="24"/>
    </row>
    <row r="107" spans="2:4" ht="12.75" customHeight="1" x14ac:dyDescent="0.25">
      <c r="B107" s="22"/>
      <c r="C107" s="22"/>
      <c r="D107" s="24"/>
    </row>
    <row r="109" spans="2:4" ht="12.75" customHeight="1" x14ac:dyDescent="0.25">
      <c r="B109" s="22"/>
      <c r="C109" s="22"/>
      <c r="D109" s="24"/>
    </row>
    <row r="111" spans="2:4" ht="12.75" customHeight="1" x14ac:dyDescent="0.25">
      <c r="B111" s="22"/>
      <c r="C111" s="22"/>
      <c r="D111" s="24"/>
    </row>
    <row r="113" spans="2:7" ht="12.75" customHeight="1" x14ac:dyDescent="0.25">
      <c r="B113" s="22"/>
      <c r="C113" s="22"/>
      <c r="D113" s="24"/>
    </row>
    <row r="115" spans="2:7" ht="12.75" customHeight="1" x14ac:dyDescent="0.25">
      <c r="D115" s="24"/>
    </row>
    <row r="117" spans="2:7" ht="12.75" customHeight="1" x14ac:dyDescent="0.25">
      <c r="C117" s="22"/>
      <c r="D117" s="24"/>
    </row>
    <row r="121" spans="2:7" ht="12.75" customHeight="1" x14ac:dyDescent="0.25">
      <c r="G121" s="22"/>
    </row>
  </sheetData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7632-714D-4BCF-B228-B650B497CB8C}">
  <sheetPr>
    <tabColor rgb="FFFFFF00"/>
    <outlinePr summaryBelow="0" summaryRight="0"/>
    <pageSetUpPr autoPageBreaks="0"/>
  </sheetPr>
  <dimension ref="A1:G2"/>
  <sheetViews>
    <sheetView showOutlineSymbols="0" workbookViewId="0">
      <selection activeCell="C13" sqref="C13"/>
    </sheetView>
  </sheetViews>
  <sheetFormatPr defaultRowHeight="12.75" customHeight="1" x14ac:dyDescent="0.25"/>
  <cols>
    <col min="1" max="1" width="10.140625" style="18" bestFit="1" customWidth="1"/>
    <col min="2" max="2" width="24.85546875" style="18" bestFit="1" customWidth="1"/>
    <col min="3" max="3" width="37.5703125" style="18" bestFit="1" customWidth="1"/>
    <col min="4" max="4" width="66.28515625" style="18" bestFit="1" customWidth="1"/>
    <col min="5" max="5" width="35.42578125" style="18" bestFit="1" customWidth="1"/>
    <col min="6" max="6" width="15.5703125" style="18" bestFit="1" customWidth="1"/>
    <col min="7" max="7" width="9" style="18" bestFit="1" customWidth="1"/>
    <col min="8" max="256" width="6.85546875" style="18" customWidth="1"/>
    <col min="257" max="257" width="10.140625" style="18" bestFit="1" customWidth="1"/>
    <col min="258" max="258" width="24.85546875" style="18" bestFit="1" customWidth="1"/>
    <col min="259" max="259" width="37.5703125" style="18" bestFit="1" customWidth="1"/>
    <col min="260" max="260" width="66.28515625" style="18" bestFit="1" customWidth="1"/>
    <col min="261" max="261" width="35.42578125" style="18" bestFit="1" customWidth="1"/>
    <col min="262" max="262" width="15.5703125" style="18" bestFit="1" customWidth="1"/>
    <col min="263" max="263" width="9" style="18" bestFit="1" customWidth="1"/>
    <col min="264" max="512" width="6.85546875" style="18" customWidth="1"/>
    <col min="513" max="513" width="10.140625" style="18" bestFit="1" customWidth="1"/>
    <col min="514" max="514" width="24.85546875" style="18" bestFit="1" customWidth="1"/>
    <col min="515" max="515" width="37.5703125" style="18" bestFit="1" customWidth="1"/>
    <col min="516" max="516" width="66.28515625" style="18" bestFit="1" customWidth="1"/>
    <col min="517" max="517" width="35.42578125" style="18" bestFit="1" customWidth="1"/>
    <col min="518" max="518" width="15.5703125" style="18" bestFit="1" customWidth="1"/>
    <col min="519" max="519" width="9" style="18" bestFit="1" customWidth="1"/>
    <col min="520" max="768" width="6.85546875" style="18" customWidth="1"/>
    <col min="769" max="769" width="10.140625" style="18" bestFit="1" customWidth="1"/>
    <col min="770" max="770" width="24.85546875" style="18" bestFit="1" customWidth="1"/>
    <col min="771" max="771" width="37.5703125" style="18" bestFit="1" customWidth="1"/>
    <col min="772" max="772" width="66.28515625" style="18" bestFit="1" customWidth="1"/>
    <col min="773" max="773" width="35.42578125" style="18" bestFit="1" customWidth="1"/>
    <col min="774" max="774" width="15.5703125" style="18" bestFit="1" customWidth="1"/>
    <col min="775" max="775" width="9" style="18" bestFit="1" customWidth="1"/>
    <col min="776" max="1024" width="6.85546875" style="18" customWidth="1"/>
    <col min="1025" max="1025" width="10.140625" style="18" bestFit="1" customWidth="1"/>
    <col min="1026" max="1026" width="24.85546875" style="18" bestFit="1" customWidth="1"/>
    <col min="1027" max="1027" width="37.5703125" style="18" bestFit="1" customWidth="1"/>
    <col min="1028" max="1028" width="66.28515625" style="18" bestFit="1" customWidth="1"/>
    <col min="1029" max="1029" width="35.42578125" style="18" bestFit="1" customWidth="1"/>
    <col min="1030" max="1030" width="15.5703125" style="18" bestFit="1" customWidth="1"/>
    <col min="1031" max="1031" width="9" style="18" bestFit="1" customWidth="1"/>
    <col min="1032" max="1280" width="6.85546875" style="18" customWidth="1"/>
    <col min="1281" max="1281" width="10.140625" style="18" bestFit="1" customWidth="1"/>
    <col min="1282" max="1282" width="24.85546875" style="18" bestFit="1" customWidth="1"/>
    <col min="1283" max="1283" width="37.5703125" style="18" bestFit="1" customWidth="1"/>
    <col min="1284" max="1284" width="66.28515625" style="18" bestFit="1" customWidth="1"/>
    <col min="1285" max="1285" width="35.42578125" style="18" bestFit="1" customWidth="1"/>
    <col min="1286" max="1286" width="15.5703125" style="18" bestFit="1" customWidth="1"/>
    <col min="1287" max="1287" width="9" style="18" bestFit="1" customWidth="1"/>
    <col min="1288" max="1536" width="6.85546875" style="18" customWidth="1"/>
    <col min="1537" max="1537" width="10.140625" style="18" bestFit="1" customWidth="1"/>
    <col min="1538" max="1538" width="24.85546875" style="18" bestFit="1" customWidth="1"/>
    <col min="1539" max="1539" width="37.5703125" style="18" bestFit="1" customWidth="1"/>
    <col min="1540" max="1540" width="66.28515625" style="18" bestFit="1" customWidth="1"/>
    <col min="1541" max="1541" width="35.42578125" style="18" bestFit="1" customWidth="1"/>
    <col min="1542" max="1542" width="15.5703125" style="18" bestFit="1" customWidth="1"/>
    <col min="1543" max="1543" width="9" style="18" bestFit="1" customWidth="1"/>
    <col min="1544" max="1792" width="6.85546875" style="18" customWidth="1"/>
    <col min="1793" max="1793" width="10.140625" style="18" bestFit="1" customWidth="1"/>
    <col min="1794" max="1794" width="24.85546875" style="18" bestFit="1" customWidth="1"/>
    <col min="1795" max="1795" width="37.5703125" style="18" bestFit="1" customWidth="1"/>
    <col min="1796" max="1796" width="66.28515625" style="18" bestFit="1" customWidth="1"/>
    <col min="1797" max="1797" width="35.42578125" style="18" bestFit="1" customWidth="1"/>
    <col min="1798" max="1798" width="15.5703125" style="18" bestFit="1" customWidth="1"/>
    <col min="1799" max="1799" width="9" style="18" bestFit="1" customWidth="1"/>
    <col min="1800" max="2048" width="6.85546875" style="18" customWidth="1"/>
    <col min="2049" max="2049" width="10.140625" style="18" bestFit="1" customWidth="1"/>
    <col min="2050" max="2050" width="24.85546875" style="18" bestFit="1" customWidth="1"/>
    <col min="2051" max="2051" width="37.5703125" style="18" bestFit="1" customWidth="1"/>
    <col min="2052" max="2052" width="66.28515625" style="18" bestFit="1" customWidth="1"/>
    <col min="2053" max="2053" width="35.42578125" style="18" bestFit="1" customWidth="1"/>
    <col min="2054" max="2054" width="15.5703125" style="18" bestFit="1" customWidth="1"/>
    <col min="2055" max="2055" width="9" style="18" bestFit="1" customWidth="1"/>
    <col min="2056" max="2304" width="6.85546875" style="18" customWidth="1"/>
    <col min="2305" max="2305" width="10.140625" style="18" bestFit="1" customWidth="1"/>
    <col min="2306" max="2306" width="24.85546875" style="18" bestFit="1" customWidth="1"/>
    <col min="2307" max="2307" width="37.5703125" style="18" bestFit="1" customWidth="1"/>
    <col min="2308" max="2308" width="66.28515625" style="18" bestFit="1" customWidth="1"/>
    <col min="2309" max="2309" width="35.42578125" style="18" bestFit="1" customWidth="1"/>
    <col min="2310" max="2310" width="15.5703125" style="18" bestFit="1" customWidth="1"/>
    <col min="2311" max="2311" width="9" style="18" bestFit="1" customWidth="1"/>
    <col min="2312" max="2560" width="6.85546875" style="18" customWidth="1"/>
    <col min="2561" max="2561" width="10.140625" style="18" bestFit="1" customWidth="1"/>
    <col min="2562" max="2562" width="24.85546875" style="18" bestFit="1" customWidth="1"/>
    <col min="2563" max="2563" width="37.5703125" style="18" bestFit="1" customWidth="1"/>
    <col min="2564" max="2564" width="66.28515625" style="18" bestFit="1" customWidth="1"/>
    <col min="2565" max="2565" width="35.42578125" style="18" bestFit="1" customWidth="1"/>
    <col min="2566" max="2566" width="15.5703125" style="18" bestFit="1" customWidth="1"/>
    <col min="2567" max="2567" width="9" style="18" bestFit="1" customWidth="1"/>
    <col min="2568" max="2816" width="6.85546875" style="18" customWidth="1"/>
    <col min="2817" max="2817" width="10.140625" style="18" bestFit="1" customWidth="1"/>
    <col min="2818" max="2818" width="24.85546875" style="18" bestFit="1" customWidth="1"/>
    <col min="2819" max="2819" width="37.5703125" style="18" bestFit="1" customWidth="1"/>
    <col min="2820" max="2820" width="66.28515625" style="18" bestFit="1" customWidth="1"/>
    <col min="2821" max="2821" width="35.42578125" style="18" bestFit="1" customWidth="1"/>
    <col min="2822" max="2822" width="15.5703125" style="18" bestFit="1" customWidth="1"/>
    <col min="2823" max="2823" width="9" style="18" bestFit="1" customWidth="1"/>
    <col min="2824" max="3072" width="6.85546875" style="18" customWidth="1"/>
    <col min="3073" max="3073" width="10.140625" style="18" bestFit="1" customWidth="1"/>
    <col min="3074" max="3074" width="24.85546875" style="18" bestFit="1" customWidth="1"/>
    <col min="3075" max="3075" width="37.5703125" style="18" bestFit="1" customWidth="1"/>
    <col min="3076" max="3076" width="66.28515625" style="18" bestFit="1" customWidth="1"/>
    <col min="3077" max="3077" width="35.42578125" style="18" bestFit="1" customWidth="1"/>
    <col min="3078" max="3078" width="15.5703125" style="18" bestFit="1" customWidth="1"/>
    <col min="3079" max="3079" width="9" style="18" bestFit="1" customWidth="1"/>
    <col min="3080" max="3328" width="6.85546875" style="18" customWidth="1"/>
    <col min="3329" max="3329" width="10.140625" style="18" bestFit="1" customWidth="1"/>
    <col min="3330" max="3330" width="24.85546875" style="18" bestFit="1" customWidth="1"/>
    <col min="3331" max="3331" width="37.5703125" style="18" bestFit="1" customWidth="1"/>
    <col min="3332" max="3332" width="66.28515625" style="18" bestFit="1" customWidth="1"/>
    <col min="3333" max="3333" width="35.42578125" style="18" bestFit="1" customWidth="1"/>
    <col min="3334" max="3334" width="15.5703125" style="18" bestFit="1" customWidth="1"/>
    <col min="3335" max="3335" width="9" style="18" bestFit="1" customWidth="1"/>
    <col min="3336" max="3584" width="6.85546875" style="18" customWidth="1"/>
    <col min="3585" max="3585" width="10.140625" style="18" bestFit="1" customWidth="1"/>
    <col min="3586" max="3586" width="24.85546875" style="18" bestFit="1" customWidth="1"/>
    <col min="3587" max="3587" width="37.5703125" style="18" bestFit="1" customWidth="1"/>
    <col min="3588" max="3588" width="66.28515625" style="18" bestFit="1" customWidth="1"/>
    <col min="3589" max="3589" width="35.42578125" style="18" bestFit="1" customWidth="1"/>
    <col min="3590" max="3590" width="15.5703125" style="18" bestFit="1" customWidth="1"/>
    <col min="3591" max="3591" width="9" style="18" bestFit="1" customWidth="1"/>
    <col min="3592" max="3840" width="6.85546875" style="18" customWidth="1"/>
    <col min="3841" max="3841" width="10.140625" style="18" bestFit="1" customWidth="1"/>
    <col min="3842" max="3842" width="24.85546875" style="18" bestFit="1" customWidth="1"/>
    <col min="3843" max="3843" width="37.5703125" style="18" bestFit="1" customWidth="1"/>
    <col min="3844" max="3844" width="66.28515625" style="18" bestFit="1" customWidth="1"/>
    <col min="3845" max="3845" width="35.42578125" style="18" bestFit="1" customWidth="1"/>
    <col min="3846" max="3846" width="15.5703125" style="18" bestFit="1" customWidth="1"/>
    <col min="3847" max="3847" width="9" style="18" bestFit="1" customWidth="1"/>
    <col min="3848" max="4096" width="6.85546875" style="18" customWidth="1"/>
    <col min="4097" max="4097" width="10.140625" style="18" bestFit="1" customWidth="1"/>
    <col min="4098" max="4098" width="24.85546875" style="18" bestFit="1" customWidth="1"/>
    <col min="4099" max="4099" width="37.5703125" style="18" bestFit="1" customWidth="1"/>
    <col min="4100" max="4100" width="66.28515625" style="18" bestFit="1" customWidth="1"/>
    <col min="4101" max="4101" width="35.42578125" style="18" bestFit="1" customWidth="1"/>
    <col min="4102" max="4102" width="15.5703125" style="18" bestFit="1" customWidth="1"/>
    <col min="4103" max="4103" width="9" style="18" bestFit="1" customWidth="1"/>
    <col min="4104" max="4352" width="6.85546875" style="18" customWidth="1"/>
    <col min="4353" max="4353" width="10.140625" style="18" bestFit="1" customWidth="1"/>
    <col min="4354" max="4354" width="24.85546875" style="18" bestFit="1" customWidth="1"/>
    <col min="4355" max="4355" width="37.5703125" style="18" bestFit="1" customWidth="1"/>
    <col min="4356" max="4356" width="66.28515625" style="18" bestFit="1" customWidth="1"/>
    <col min="4357" max="4357" width="35.42578125" style="18" bestFit="1" customWidth="1"/>
    <col min="4358" max="4358" width="15.5703125" style="18" bestFit="1" customWidth="1"/>
    <col min="4359" max="4359" width="9" style="18" bestFit="1" customWidth="1"/>
    <col min="4360" max="4608" width="6.85546875" style="18" customWidth="1"/>
    <col min="4609" max="4609" width="10.140625" style="18" bestFit="1" customWidth="1"/>
    <col min="4610" max="4610" width="24.85546875" style="18" bestFit="1" customWidth="1"/>
    <col min="4611" max="4611" width="37.5703125" style="18" bestFit="1" customWidth="1"/>
    <col min="4612" max="4612" width="66.28515625" style="18" bestFit="1" customWidth="1"/>
    <col min="4613" max="4613" width="35.42578125" style="18" bestFit="1" customWidth="1"/>
    <col min="4614" max="4614" width="15.5703125" style="18" bestFit="1" customWidth="1"/>
    <col min="4615" max="4615" width="9" style="18" bestFit="1" customWidth="1"/>
    <col min="4616" max="4864" width="6.85546875" style="18" customWidth="1"/>
    <col min="4865" max="4865" width="10.140625" style="18" bestFit="1" customWidth="1"/>
    <col min="4866" max="4866" width="24.85546875" style="18" bestFit="1" customWidth="1"/>
    <col min="4867" max="4867" width="37.5703125" style="18" bestFit="1" customWidth="1"/>
    <col min="4868" max="4868" width="66.28515625" style="18" bestFit="1" customWidth="1"/>
    <col min="4869" max="4869" width="35.42578125" style="18" bestFit="1" customWidth="1"/>
    <col min="4870" max="4870" width="15.5703125" style="18" bestFit="1" customWidth="1"/>
    <col min="4871" max="4871" width="9" style="18" bestFit="1" customWidth="1"/>
    <col min="4872" max="5120" width="6.85546875" style="18" customWidth="1"/>
    <col min="5121" max="5121" width="10.140625" style="18" bestFit="1" customWidth="1"/>
    <col min="5122" max="5122" width="24.85546875" style="18" bestFit="1" customWidth="1"/>
    <col min="5123" max="5123" width="37.5703125" style="18" bestFit="1" customWidth="1"/>
    <col min="5124" max="5124" width="66.28515625" style="18" bestFit="1" customWidth="1"/>
    <col min="5125" max="5125" width="35.42578125" style="18" bestFit="1" customWidth="1"/>
    <col min="5126" max="5126" width="15.5703125" style="18" bestFit="1" customWidth="1"/>
    <col min="5127" max="5127" width="9" style="18" bestFit="1" customWidth="1"/>
    <col min="5128" max="5376" width="6.85546875" style="18" customWidth="1"/>
    <col min="5377" max="5377" width="10.140625" style="18" bestFit="1" customWidth="1"/>
    <col min="5378" max="5378" width="24.85546875" style="18" bestFit="1" customWidth="1"/>
    <col min="5379" max="5379" width="37.5703125" style="18" bestFit="1" customWidth="1"/>
    <col min="5380" max="5380" width="66.28515625" style="18" bestFit="1" customWidth="1"/>
    <col min="5381" max="5381" width="35.42578125" style="18" bestFit="1" customWidth="1"/>
    <col min="5382" max="5382" width="15.5703125" style="18" bestFit="1" customWidth="1"/>
    <col min="5383" max="5383" width="9" style="18" bestFit="1" customWidth="1"/>
    <col min="5384" max="5632" width="6.85546875" style="18" customWidth="1"/>
    <col min="5633" max="5633" width="10.140625" style="18" bestFit="1" customWidth="1"/>
    <col min="5634" max="5634" width="24.85546875" style="18" bestFit="1" customWidth="1"/>
    <col min="5635" max="5635" width="37.5703125" style="18" bestFit="1" customWidth="1"/>
    <col min="5636" max="5636" width="66.28515625" style="18" bestFit="1" customWidth="1"/>
    <col min="5637" max="5637" width="35.42578125" style="18" bestFit="1" customWidth="1"/>
    <col min="5638" max="5638" width="15.5703125" style="18" bestFit="1" customWidth="1"/>
    <col min="5639" max="5639" width="9" style="18" bestFit="1" customWidth="1"/>
    <col min="5640" max="5888" width="6.85546875" style="18" customWidth="1"/>
    <col min="5889" max="5889" width="10.140625" style="18" bestFit="1" customWidth="1"/>
    <col min="5890" max="5890" width="24.85546875" style="18" bestFit="1" customWidth="1"/>
    <col min="5891" max="5891" width="37.5703125" style="18" bestFit="1" customWidth="1"/>
    <col min="5892" max="5892" width="66.28515625" style="18" bestFit="1" customWidth="1"/>
    <col min="5893" max="5893" width="35.42578125" style="18" bestFit="1" customWidth="1"/>
    <col min="5894" max="5894" width="15.5703125" style="18" bestFit="1" customWidth="1"/>
    <col min="5895" max="5895" width="9" style="18" bestFit="1" customWidth="1"/>
    <col min="5896" max="6144" width="6.85546875" style="18" customWidth="1"/>
    <col min="6145" max="6145" width="10.140625" style="18" bestFit="1" customWidth="1"/>
    <col min="6146" max="6146" width="24.85546875" style="18" bestFit="1" customWidth="1"/>
    <col min="6147" max="6147" width="37.5703125" style="18" bestFit="1" customWidth="1"/>
    <col min="6148" max="6148" width="66.28515625" style="18" bestFit="1" customWidth="1"/>
    <col min="6149" max="6149" width="35.42578125" style="18" bestFit="1" customWidth="1"/>
    <col min="6150" max="6150" width="15.5703125" style="18" bestFit="1" customWidth="1"/>
    <col min="6151" max="6151" width="9" style="18" bestFit="1" customWidth="1"/>
    <col min="6152" max="6400" width="6.85546875" style="18" customWidth="1"/>
    <col min="6401" max="6401" width="10.140625" style="18" bestFit="1" customWidth="1"/>
    <col min="6402" max="6402" width="24.85546875" style="18" bestFit="1" customWidth="1"/>
    <col min="6403" max="6403" width="37.5703125" style="18" bestFit="1" customWidth="1"/>
    <col min="6404" max="6404" width="66.28515625" style="18" bestFit="1" customWidth="1"/>
    <col min="6405" max="6405" width="35.42578125" style="18" bestFit="1" customWidth="1"/>
    <col min="6406" max="6406" width="15.5703125" style="18" bestFit="1" customWidth="1"/>
    <col min="6407" max="6407" width="9" style="18" bestFit="1" customWidth="1"/>
    <col min="6408" max="6656" width="6.85546875" style="18" customWidth="1"/>
    <col min="6657" max="6657" width="10.140625" style="18" bestFit="1" customWidth="1"/>
    <col min="6658" max="6658" width="24.85546875" style="18" bestFit="1" customWidth="1"/>
    <col min="6659" max="6659" width="37.5703125" style="18" bestFit="1" customWidth="1"/>
    <col min="6660" max="6660" width="66.28515625" style="18" bestFit="1" customWidth="1"/>
    <col min="6661" max="6661" width="35.42578125" style="18" bestFit="1" customWidth="1"/>
    <col min="6662" max="6662" width="15.5703125" style="18" bestFit="1" customWidth="1"/>
    <col min="6663" max="6663" width="9" style="18" bestFit="1" customWidth="1"/>
    <col min="6664" max="6912" width="6.85546875" style="18" customWidth="1"/>
    <col min="6913" max="6913" width="10.140625" style="18" bestFit="1" customWidth="1"/>
    <col min="6914" max="6914" width="24.85546875" style="18" bestFit="1" customWidth="1"/>
    <col min="6915" max="6915" width="37.5703125" style="18" bestFit="1" customWidth="1"/>
    <col min="6916" max="6916" width="66.28515625" style="18" bestFit="1" customWidth="1"/>
    <col min="6917" max="6917" width="35.42578125" style="18" bestFit="1" customWidth="1"/>
    <col min="6918" max="6918" width="15.5703125" style="18" bestFit="1" customWidth="1"/>
    <col min="6919" max="6919" width="9" style="18" bestFit="1" customWidth="1"/>
    <col min="6920" max="7168" width="6.85546875" style="18" customWidth="1"/>
    <col min="7169" max="7169" width="10.140625" style="18" bestFit="1" customWidth="1"/>
    <col min="7170" max="7170" width="24.85546875" style="18" bestFit="1" customWidth="1"/>
    <col min="7171" max="7171" width="37.5703125" style="18" bestFit="1" customWidth="1"/>
    <col min="7172" max="7172" width="66.28515625" style="18" bestFit="1" customWidth="1"/>
    <col min="7173" max="7173" width="35.42578125" style="18" bestFit="1" customWidth="1"/>
    <col min="7174" max="7174" width="15.5703125" style="18" bestFit="1" customWidth="1"/>
    <col min="7175" max="7175" width="9" style="18" bestFit="1" customWidth="1"/>
    <col min="7176" max="7424" width="6.85546875" style="18" customWidth="1"/>
    <col min="7425" max="7425" width="10.140625" style="18" bestFit="1" customWidth="1"/>
    <col min="7426" max="7426" width="24.85546875" style="18" bestFit="1" customWidth="1"/>
    <col min="7427" max="7427" width="37.5703125" style="18" bestFit="1" customWidth="1"/>
    <col min="7428" max="7428" width="66.28515625" style="18" bestFit="1" customWidth="1"/>
    <col min="7429" max="7429" width="35.42578125" style="18" bestFit="1" customWidth="1"/>
    <col min="7430" max="7430" width="15.5703125" style="18" bestFit="1" customWidth="1"/>
    <col min="7431" max="7431" width="9" style="18" bestFit="1" customWidth="1"/>
    <col min="7432" max="7680" width="6.85546875" style="18" customWidth="1"/>
    <col min="7681" max="7681" width="10.140625" style="18" bestFit="1" customWidth="1"/>
    <col min="7682" max="7682" width="24.85546875" style="18" bestFit="1" customWidth="1"/>
    <col min="7683" max="7683" width="37.5703125" style="18" bestFit="1" customWidth="1"/>
    <col min="7684" max="7684" width="66.28515625" style="18" bestFit="1" customWidth="1"/>
    <col min="7685" max="7685" width="35.42578125" style="18" bestFit="1" customWidth="1"/>
    <col min="7686" max="7686" width="15.5703125" style="18" bestFit="1" customWidth="1"/>
    <col min="7687" max="7687" width="9" style="18" bestFit="1" customWidth="1"/>
    <col min="7688" max="7936" width="6.85546875" style="18" customWidth="1"/>
    <col min="7937" max="7937" width="10.140625" style="18" bestFit="1" customWidth="1"/>
    <col min="7938" max="7938" width="24.85546875" style="18" bestFit="1" customWidth="1"/>
    <col min="7939" max="7939" width="37.5703125" style="18" bestFit="1" customWidth="1"/>
    <col min="7940" max="7940" width="66.28515625" style="18" bestFit="1" customWidth="1"/>
    <col min="7941" max="7941" width="35.42578125" style="18" bestFit="1" customWidth="1"/>
    <col min="7942" max="7942" width="15.5703125" style="18" bestFit="1" customWidth="1"/>
    <col min="7943" max="7943" width="9" style="18" bestFit="1" customWidth="1"/>
    <col min="7944" max="8192" width="6.85546875" style="18" customWidth="1"/>
    <col min="8193" max="8193" width="10.140625" style="18" bestFit="1" customWidth="1"/>
    <col min="8194" max="8194" width="24.85546875" style="18" bestFit="1" customWidth="1"/>
    <col min="8195" max="8195" width="37.5703125" style="18" bestFit="1" customWidth="1"/>
    <col min="8196" max="8196" width="66.28515625" style="18" bestFit="1" customWidth="1"/>
    <col min="8197" max="8197" width="35.42578125" style="18" bestFit="1" customWidth="1"/>
    <col min="8198" max="8198" width="15.5703125" style="18" bestFit="1" customWidth="1"/>
    <col min="8199" max="8199" width="9" style="18" bestFit="1" customWidth="1"/>
    <col min="8200" max="8448" width="6.85546875" style="18" customWidth="1"/>
    <col min="8449" max="8449" width="10.140625" style="18" bestFit="1" customWidth="1"/>
    <col min="8450" max="8450" width="24.85546875" style="18" bestFit="1" customWidth="1"/>
    <col min="8451" max="8451" width="37.5703125" style="18" bestFit="1" customWidth="1"/>
    <col min="8452" max="8452" width="66.28515625" style="18" bestFit="1" customWidth="1"/>
    <col min="8453" max="8453" width="35.42578125" style="18" bestFit="1" customWidth="1"/>
    <col min="8454" max="8454" width="15.5703125" style="18" bestFit="1" customWidth="1"/>
    <col min="8455" max="8455" width="9" style="18" bestFit="1" customWidth="1"/>
    <col min="8456" max="8704" width="6.85546875" style="18" customWidth="1"/>
    <col min="8705" max="8705" width="10.140625" style="18" bestFit="1" customWidth="1"/>
    <col min="8706" max="8706" width="24.85546875" style="18" bestFit="1" customWidth="1"/>
    <col min="8707" max="8707" width="37.5703125" style="18" bestFit="1" customWidth="1"/>
    <col min="8708" max="8708" width="66.28515625" style="18" bestFit="1" customWidth="1"/>
    <col min="8709" max="8709" width="35.42578125" style="18" bestFit="1" customWidth="1"/>
    <col min="8710" max="8710" width="15.5703125" style="18" bestFit="1" customWidth="1"/>
    <col min="8711" max="8711" width="9" style="18" bestFit="1" customWidth="1"/>
    <col min="8712" max="8960" width="6.85546875" style="18" customWidth="1"/>
    <col min="8961" max="8961" width="10.140625" style="18" bestFit="1" customWidth="1"/>
    <col min="8962" max="8962" width="24.85546875" style="18" bestFit="1" customWidth="1"/>
    <col min="8963" max="8963" width="37.5703125" style="18" bestFit="1" customWidth="1"/>
    <col min="8964" max="8964" width="66.28515625" style="18" bestFit="1" customWidth="1"/>
    <col min="8965" max="8965" width="35.42578125" style="18" bestFit="1" customWidth="1"/>
    <col min="8966" max="8966" width="15.5703125" style="18" bestFit="1" customWidth="1"/>
    <col min="8967" max="8967" width="9" style="18" bestFit="1" customWidth="1"/>
    <col min="8968" max="9216" width="6.85546875" style="18" customWidth="1"/>
    <col min="9217" max="9217" width="10.140625" style="18" bestFit="1" customWidth="1"/>
    <col min="9218" max="9218" width="24.85546875" style="18" bestFit="1" customWidth="1"/>
    <col min="9219" max="9219" width="37.5703125" style="18" bestFit="1" customWidth="1"/>
    <col min="9220" max="9220" width="66.28515625" style="18" bestFit="1" customWidth="1"/>
    <col min="9221" max="9221" width="35.42578125" style="18" bestFit="1" customWidth="1"/>
    <col min="9222" max="9222" width="15.5703125" style="18" bestFit="1" customWidth="1"/>
    <col min="9223" max="9223" width="9" style="18" bestFit="1" customWidth="1"/>
    <col min="9224" max="9472" width="6.85546875" style="18" customWidth="1"/>
    <col min="9473" max="9473" width="10.140625" style="18" bestFit="1" customWidth="1"/>
    <col min="9474" max="9474" width="24.85546875" style="18" bestFit="1" customWidth="1"/>
    <col min="9475" max="9475" width="37.5703125" style="18" bestFit="1" customWidth="1"/>
    <col min="9476" max="9476" width="66.28515625" style="18" bestFit="1" customWidth="1"/>
    <col min="9477" max="9477" width="35.42578125" style="18" bestFit="1" customWidth="1"/>
    <col min="9478" max="9478" width="15.5703125" style="18" bestFit="1" customWidth="1"/>
    <col min="9479" max="9479" width="9" style="18" bestFit="1" customWidth="1"/>
    <col min="9480" max="9728" width="6.85546875" style="18" customWidth="1"/>
    <col min="9729" max="9729" width="10.140625" style="18" bestFit="1" customWidth="1"/>
    <col min="9730" max="9730" width="24.85546875" style="18" bestFit="1" customWidth="1"/>
    <col min="9731" max="9731" width="37.5703125" style="18" bestFit="1" customWidth="1"/>
    <col min="9732" max="9732" width="66.28515625" style="18" bestFit="1" customWidth="1"/>
    <col min="9733" max="9733" width="35.42578125" style="18" bestFit="1" customWidth="1"/>
    <col min="9734" max="9734" width="15.5703125" style="18" bestFit="1" customWidth="1"/>
    <col min="9735" max="9735" width="9" style="18" bestFit="1" customWidth="1"/>
    <col min="9736" max="9984" width="6.85546875" style="18" customWidth="1"/>
    <col min="9985" max="9985" width="10.140625" style="18" bestFit="1" customWidth="1"/>
    <col min="9986" max="9986" width="24.85546875" style="18" bestFit="1" customWidth="1"/>
    <col min="9987" max="9987" width="37.5703125" style="18" bestFit="1" customWidth="1"/>
    <col min="9988" max="9988" width="66.28515625" style="18" bestFit="1" customWidth="1"/>
    <col min="9989" max="9989" width="35.42578125" style="18" bestFit="1" customWidth="1"/>
    <col min="9990" max="9990" width="15.5703125" style="18" bestFit="1" customWidth="1"/>
    <col min="9991" max="9991" width="9" style="18" bestFit="1" customWidth="1"/>
    <col min="9992" max="10240" width="6.85546875" style="18" customWidth="1"/>
    <col min="10241" max="10241" width="10.140625" style="18" bestFit="1" customWidth="1"/>
    <col min="10242" max="10242" width="24.85546875" style="18" bestFit="1" customWidth="1"/>
    <col min="10243" max="10243" width="37.5703125" style="18" bestFit="1" customWidth="1"/>
    <col min="10244" max="10244" width="66.28515625" style="18" bestFit="1" customWidth="1"/>
    <col min="10245" max="10245" width="35.42578125" style="18" bestFit="1" customWidth="1"/>
    <col min="10246" max="10246" width="15.5703125" style="18" bestFit="1" customWidth="1"/>
    <col min="10247" max="10247" width="9" style="18" bestFit="1" customWidth="1"/>
    <col min="10248" max="10496" width="6.85546875" style="18" customWidth="1"/>
    <col min="10497" max="10497" width="10.140625" style="18" bestFit="1" customWidth="1"/>
    <col min="10498" max="10498" width="24.85546875" style="18" bestFit="1" customWidth="1"/>
    <col min="10499" max="10499" width="37.5703125" style="18" bestFit="1" customWidth="1"/>
    <col min="10500" max="10500" width="66.28515625" style="18" bestFit="1" customWidth="1"/>
    <col min="10501" max="10501" width="35.42578125" style="18" bestFit="1" customWidth="1"/>
    <col min="10502" max="10502" width="15.5703125" style="18" bestFit="1" customWidth="1"/>
    <col min="10503" max="10503" width="9" style="18" bestFit="1" customWidth="1"/>
    <col min="10504" max="10752" width="6.85546875" style="18" customWidth="1"/>
    <col min="10753" max="10753" width="10.140625" style="18" bestFit="1" customWidth="1"/>
    <col min="10754" max="10754" width="24.85546875" style="18" bestFit="1" customWidth="1"/>
    <col min="10755" max="10755" width="37.5703125" style="18" bestFit="1" customWidth="1"/>
    <col min="10756" max="10756" width="66.28515625" style="18" bestFit="1" customWidth="1"/>
    <col min="10757" max="10757" width="35.42578125" style="18" bestFit="1" customWidth="1"/>
    <col min="10758" max="10758" width="15.5703125" style="18" bestFit="1" customWidth="1"/>
    <col min="10759" max="10759" width="9" style="18" bestFit="1" customWidth="1"/>
    <col min="10760" max="11008" width="6.85546875" style="18" customWidth="1"/>
    <col min="11009" max="11009" width="10.140625" style="18" bestFit="1" customWidth="1"/>
    <col min="11010" max="11010" width="24.85546875" style="18" bestFit="1" customWidth="1"/>
    <col min="11011" max="11011" width="37.5703125" style="18" bestFit="1" customWidth="1"/>
    <col min="11012" max="11012" width="66.28515625" style="18" bestFit="1" customWidth="1"/>
    <col min="11013" max="11013" width="35.42578125" style="18" bestFit="1" customWidth="1"/>
    <col min="11014" max="11014" width="15.5703125" style="18" bestFit="1" customWidth="1"/>
    <col min="11015" max="11015" width="9" style="18" bestFit="1" customWidth="1"/>
    <col min="11016" max="11264" width="6.85546875" style="18" customWidth="1"/>
    <col min="11265" max="11265" width="10.140625" style="18" bestFit="1" customWidth="1"/>
    <col min="11266" max="11266" width="24.85546875" style="18" bestFit="1" customWidth="1"/>
    <col min="11267" max="11267" width="37.5703125" style="18" bestFit="1" customWidth="1"/>
    <col min="11268" max="11268" width="66.28515625" style="18" bestFit="1" customWidth="1"/>
    <col min="11269" max="11269" width="35.42578125" style="18" bestFit="1" customWidth="1"/>
    <col min="11270" max="11270" width="15.5703125" style="18" bestFit="1" customWidth="1"/>
    <col min="11271" max="11271" width="9" style="18" bestFit="1" customWidth="1"/>
    <col min="11272" max="11520" width="6.85546875" style="18" customWidth="1"/>
    <col min="11521" max="11521" width="10.140625" style="18" bestFit="1" customWidth="1"/>
    <col min="11522" max="11522" width="24.85546875" style="18" bestFit="1" customWidth="1"/>
    <col min="11523" max="11523" width="37.5703125" style="18" bestFit="1" customWidth="1"/>
    <col min="11524" max="11524" width="66.28515625" style="18" bestFit="1" customWidth="1"/>
    <col min="11525" max="11525" width="35.42578125" style="18" bestFit="1" customWidth="1"/>
    <col min="11526" max="11526" width="15.5703125" style="18" bestFit="1" customWidth="1"/>
    <col min="11527" max="11527" width="9" style="18" bestFit="1" customWidth="1"/>
    <col min="11528" max="11776" width="6.85546875" style="18" customWidth="1"/>
    <col min="11777" max="11777" width="10.140625" style="18" bestFit="1" customWidth="1"/>
    <col min="11778" max="11778" width="24.85546875" style="18" bestFit="1" customWidth="1"/>
    <col min="11779" max="11779" width="37.5703125" style="18" bestFit="1" customWidth="1"/>
    <col min="11780" max="11780" width="66.28515625" style="18" bestFit="1" customWidth="1"/>
    <col min="11781" max="11781" width="35.42578125" style="18" bestFit="1" customWidth="1"/>
    <col min="11782" max="11782" width="15.5703125" style="18" bestFit="1" customWidth="1"/>
    <col min="11783" max="11783" width="9" style="18" bestFit="1" customWidth="1"/>
    <col min="11784" max="12032" width="6.85546875" style="18" customWidth="1"/>
    <col min="12033" max="12033" width="10.140625" style="18" bestFit="1" customWidth="1"/>
    <col min="12034" max="12034" width="24.85546875" style="18" bestFit="1" customWidth="1"/>
    <col min="12035" max="12035" width="37.5703125" style="18" bestFit="1" customWidth="1"/>
    <col min="12036" max="12036" width="66.28515625" style="18" bestFit="1" customWidth="1"/>
    <col min="12037" max="12037" width="35.42578125" style="18" bestFit="1" customWidth="1"/>
    <col min="12038" max="12038" width="15.5703125" style="18" bestFit="1" customWidth="1"/>
    <col min="12039" max="12039" width="9" style="18" bestFit="1" customWidth="1"/>
    <col min="12040" max="12288" width="6.85546875" style="18" customWidth="1"/>
    <col min="12289" max="12289" width="10.140625" style="18" bestFit="1" customWidth="1"/>
    <col min="12290" max="12290" width="24.85546875" style="18" bestFit="1" customWidth="1"/>
    <col min="12291" max="12291" width="37.5703125" style="18" bestFit="1" customWidth="1"/>
    <col min="12292" max="12292" width="66.28515625" style="18" bestFit="1" customWidth="1"/>
    <col min="12293" max="12293" width="35.42578125" style="18" bestFit="1" customWidth="1"/>
    <col min="12294" max="12294" width="15.5703125" style="18" bestFit="1" customWidth="1"/>
    <col min="12295" max="12295" width="9" style="18" bestFit="1" customWidth="1"/>
    <col min="12296" max="12544" width="6.85546875" style="18" customWidth="1"/>
    <col min="12545" max="12545" width="10.140625" style="18" bestFit="1" customWidth="1"/>
    <col min="12546" max="12546" width="24.85546875" style="18" bestFit="1" customWidth="1"/>
    <col min="12547" max="12547" width="37.5703125" style="18" bestFit="1" customWidth="1"/>
    <col min="12548" max="12548" width="66.28515625" style="18" bestFit="1" customWidth="1"/>
    <col min="12549" max="12549" width="35.42578125" style="18" bestFit="1" customWidth="1"/>
    <col min="12550" max="12550" width="15.5703125" style="18" bestFit="1" customWidth="1"/>
    <col min="12551" max="12551" width="9" style="18" bestFit="1" customWidth="1"/>
    <col min="12552" max="12800" width="6.85546875" style="18" customWidth="1"/>
    <col min="12801" max="12801" width="10.140625" style="18" bestFit="1" customWidth="1"/>
    <col min="12802" max="12802" width="24.85546875" style="18" bestFit="1" customWidth="1"/>
    <col min="12803" max="12803" width="37.5703125" style="18" bestFit="1" customWidth="1"/>
    <col min="12804" max="12804" width="66.28515625" style="18" bestFit="1" customWidth="1"/>
    <col min="12805" max="12805" width="35.42578125" style="18" bestFit="1" customWidth="1"/>
    <col min="12806" max="12806" width="15.5703125" style="18" bestFit="1" customWidth="1"/>
    <col min="12807" max="12807" width="9" style="18" bestFit="1" customWidth="1"/>
    <col min="12808" max="13056" width="6.85546875" style="18" customWidth="1"/>
    <col min="13057" max="13057" width="10.140625" style="18" bestFit="1" customWidth="1"/>
    <col min="13058" max="13058" width="24.85546875" style="18" bestFit="1" customWidth="1"/>
    <col min="13059" max="13059" width="37.5703125" style="18" bestFit="1" customWidth="1"/>
    <col min="13060" max="13060" width="66.28515625" style="18" bestFit="1" customWidth="1"/>
    <col min="13061" max="13061" width="35.42578125" style="18" bestFit="1" customWidth="1"/>
    <col min="13062" max="13062" width="15.5703125" style="18" bestFit="1" customWidth="1"/>
    <col min="13063" max="13063" width="9" style="18" bestFit="1" customWidth="1"/>
    <col min="13064" max="13312" width="6.85546875" style="18" customWidth="1"/>
    <col min="13313" max="13313" width="10.140625" style="18" bestFit="1" customWidth="1"/>
    <col min="13314" max="13314" width="24.85546875" style="18" bestFit="1" customWidth="1"/>
    <col min="13315" max="13315" width="37.5703125" style="18" bestFit="1" customWidth="1"/>
    <col min="13316" max="13316" width="66.28515625" style="18" bestFit="1" customWidth="1"/>
    <col min="13317" max="13317" width="35.42578125" style="18" bestFit="1" customWidth="1"/>
    <col min="13318" max="13318" width="15.5703125" style="18" bestFit="1" customWidth="1"/>
    <col min="13319" max="13319" width="9" style="18" bestFit="1" customWidth="1"/>
    <col min="13320" max="13568" width="6.85546875" style="18" customWidth="1"/>
    <col min="13569" max="13569" width="10.140625" style="18" bestFit="1" customWidth="1"/>
    <col min="13570" max="13570" width="24.85546875" style="18" bestFit="1" customWidth="1"/>
    <col min="13571" max="13571" width="37.5703125" style="18" bestFit="1" customWidth="1"/>
    <col min="13572" max="13572" width="66.28515625" style="18" bestFit="1" customWidth="1"/>
    <col min="13573" max="13573" width="35.42578125" style="18" bestFit="1" customWidth="1"/>
    <col min="13574" max="13574" width="15.5703125" style="18" bestFit="1" customWidth="1"/>
    <col min="13575" max="13575" width="9" style="18" bestFit="1" customWidth="1"/>
    <col min="13576" max="13824" width="6.85546875" style="18" customWidth="1"/>
    <col min="13825" max="13825" width="10.140625" style="18" bestFit="1" customWidth="1"/>
    <col min="13826" max="13826" width="24.85546875" style="18" bestFit="1" customWidth="1"/>
    <col min="13827" max="13827" width="37.5703125" style="18" bestFit="1" customWidth="1"/>
    <col min="13828" max="13828" width="66.28515625" style="18" bestFit="1" customWidth="1"/>
    <col min="13829" max="13829" width="35.42578125" style="18" bestFit="1" customWidth="1"/>
    <col min="13830" max="13830" width="15.5703125" style="18" bestFit="1" customWidth="1"/>
    <col min="13831" max="13831" width="9" style="18" bestFit="1" customWidth="1"/>
    <col min="13832" max="14080" width="6.85546875" style="18" customWidth="1"/>
    <col min="14081" max="14081" width="10.140625" style="18" bestFit="1" customWidth="1"/>
    <col min="14082" max="14082" width="24.85546875" style="18" bestFit="1" customWidth="1"/>
    <col min="14083" max="14083" width="37.5703125" style="18" bestFit="1" customWidth="1"/>
    <col min="14084" max="14084" width="66.28515625" style="18" bestFit="1" customWidth="1"/>
    <col min="14085" max="14085" width="35.42578125" style="18" bestFit="1" customWidth="1"/>
    <col min="14086" max="14086" width="15.5703125" style="18" bestFit="1" customWidth="1"/>
    <col min="14087" max="14087" width="9" style="18" bestFit="1" customWidth="1"/>
    <col min="14088" max="14336" width="6.85546875" style="18" customWidth="1"/>
    <col min="14337" max="14337" width="10.140625" style="18" bestFit="1" customWidth="1"/>
    <col min="14338" max="14338" width="24.85546875" style="18" bestFit="1" customWidth="1"/>
    <col min="14339" max="14339" width="37.5703125" style="18" bestFit="1" customWidth="1"/>
    <col min="14340" max="14340" width="66.28515625" style="18" bestFit="1" customWidth="1"/>
    <col min="14341" max="14341" width="35.42578125" style="18" bestFit="1" customWidth="1"/>
    <col min="14342" max="14342" width="15.5703125" style="18" bestFit="1" customWidth="1"/>
    <col min="14343" max="14343" width="9" style="18" bestFit="1" customWidth="1"/>
    <col min="14344" max="14592" width="6.85546875" style="18" customWidth="1"/>
    <col min="14593" max="14593" width="10.140625" style="18" bestFit="1" customWidth="1"/>
    <col min="14594" max="14594" width="24.85546875" style="18" bestFit="1" customWidth="1"/>
    <col min="14595" max="14595" width="37.5703125" style="18" bestFit="1" customWidth="1"/>
    <col min="14596" max="14596" width="66.28515625" style="18" bestFit="1" customWidth="1"/>
    <col min="14597" max="14597" width="35.42578125" style="18" bestFit="1" customWidth="1"/>
    <col min="14598" max="14598" width="15.5703125" style="18" bestFit="1" customWidth="1"/>
    <col min="14599" max="14599" width="9" style="18" bestFit="1" customWidth="1"/>
    <col min="14600" max="14848" width="6.85546875" style="18" customWidth="1"/>
    <col min="14849" max="14849" width="10.140625" style="18" bestFit="1" customWidth="1"/>
    <col min="14850" max="14850" width="24.85546875" style="18" bestFit="1" customWidth="1"/>
    <col min="14851" max="14851" width="37.5703125" style="18" bestFit="1" customWidth="1"/>
    <col min="14852" max="14852" width="66.28515625" style="18" bestFit="1" customWidth="1"/>
    <col min="14853" max="14853" width="35.42578125" style="18" bestFit="1" customWidth="1"/>
    <col min="14854" max="14854" width="15.5703125" style="18" bestFit="1" customWidth="1"/>
    <col min="14855" max="14855" width="9" style="18" bestFit="1" customWidth="1"/>
    <col min="14856" max="15104" width="6.85546875" style="18" customWidth="1"/>
    <col min="15105" max="15105" width="10.140625" style="18" bestFit="1" customWidth="1"/>
    <col min="15106" max="15106" width="24.85546875" style="18" bestFit="1" customWidth="1"/>
    <col min="15107" max="15107" width="37.5703125" style="18" bestFit="1" customWidth="1"/>
    <col min="15108" max="15108" width="66.28515625" style="18" bestFit="1" customWidth="1"/>
    <col min="15109" max="15109" width="35.42578125" style="18" bestFit="1" customWidth="1"/>
    <col min="15110" max="15110" width="15.5703125" style="18" bestFit="1" customWidth="1"/>
    <col min="15111" max="15111" width="9" style="18" bestFit="1" customWidth="1"/>
    <col min="15112" max="15360" width="6.85546875" style="18" customWidth="1"/>
    <col min="15361" max="15361" width="10.140625" style="18" bestFit="1" customWidth="1"/>
    <col min="15362" max="15362" width="24.85546875" style="18" bestFit="1" customWidth="1"/>
    <col min="15363" max="15363" width="37.5703125" style="18" bestFit="1" customWidth="1"/>
    <col min="15364" max="15364" width="66.28515625" style="18" bestFit="1" customWidth="1"/>
    <col min="15365" max="15365" width="35.42578125" style="18" bestFit="1" customWidth="1"/>
    <col min="15366" max="15366" width="15.5703125" style="18" bestFit="1" customWidth="1"/>
    <col min="15367" max="15367" width="9" style="18" bestFit="1" customWidth="1"/>
    <col min="15368" max="15616" width="6.85546875" style="18" customWidth="1"/>
    <col min="15617" max="15617" width="10.140625" style="18" bestFit="1" customWidth="1"/>
    <col min="15618" max="15618" width="24.85546875" style="18" bestFit="1" customWidth="1"/>
    <col min="15619" max="15619" width="37.5703125" style="18" bestFit="1" customWidth="1"/>
    <col min="15620" max="15620" width="66.28515625" style="18" bestFit="1" customWidth="1"/>
    <col min="15621" max="15621" width="35.42578125" style="18" bestFit="1" customWidth="1"/>
    <col min="15622" max="15622" width="15.5703125" style="18" bestFit="1" customWidth="1"/>
    <col min="15623" max="15623" width="9" style="18" bestFit="1" customWidth="1"/>
    <col min="15624" max="15872" width="6.85546875" style="18" customWidth="1"/>
    <col min="15873" max="15873" width="10.140625" style="18" bestFit="1" customWidth="1"/>
    <col min="15874" max="15874" width="24.85546875" style="18" bestFit="1" customWidth="1"/>
    <col min="15875" max="15875" width="37.5703125" style="18" bestFit="1" customWidth="1"/>
    <col min="15876" max="15876" width="66.28515625" style="18" bestFit="1" customWidth="1"/>
    <col min="15877" max="15877" width="35.42578125" style="18" bestFit="1" customWidth="1"/>
    <col min="15878" max="15878" width="15.5703125" style="18" bestFit="1" customWidth="1"/>
    <col min="15879" max="15879" width="9" style="18" bestFit="1" customWidth="1"/>
    <col min="15880" max="16128" width="6.85546875" style="18" customWidth="1"/>
    <col min="16129" max="16129" width="10.140625" style="18" bestFit="1" customWidth="1"/>
    <col min="16130" max="16130" width="24.85546875" style="18" bestFit="1" customWidth="1"/>
    <col min="16131" max="16131" width="37.5703125" style="18" bestFit="1" customWidth="1"/>
    <col min="16132" max="16132" width="66.28515625" style="18" bestFit="1" customWidth="1"/>
    <col min="16133" max="16133" width="35.42578125" style="18" bestFit="1" customWidth="1"/>
    <col min="16134" max="16134" width="15.5703125" style="18" bestFit="1" customWidth="1"/>
    <col min="16135" max="16135" width="9" style="18" bestFit="1" customWidth="1"/>
    <col min="16136" max="16384" width="6.85546875" style="18" customWidth="1"/>
  </cols>
  <sheetData>
    <row r="1" spans="1:7" ht="12.75" customHeight="1" x14ac:dyDescent="0.25">
      <c r="A1" s="18" t="s">
        <v>6</v>
      </c>
      <c r="B1" s="18" t="s">
        <v>7</v>
      </c>
      <c r="C1" s="18" t="s">
        <v>8</v>
      </c>
      <c r="D1" s="18" t="s">
        <v>9</v>
      </c>
      <c r="E1" s="18" t="s">
        <v>10</v>
      </c>
      <c r="F1" s="18" t="s">
        <v>11</v>
      </c>
    </row>
    <row r="2" spans="1:7" ht="15" x14ac:dyDescent="0.25">
      <c r="A2" s="19">
        <v>45684</v>
      </c>
      <c r="B2" s="29" t="s">
        <v>12</v>
      </c>
      <c r="C2" s="23" t="s">
        <v>13</v>
      </c>
      <c r="D2" s="30" t="s">
        <v>105</v>
      </c>
      <c r="E2" s="23" t="s">
        <v>22</v>
      </c>
      <c r="F2" s="23" t="s">
        <v>23</v>
      </c>
      <c r="G2" s="21">
        <v>10813.6</v>
      </c>
    </row>
  </sheetData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E8FB-9D8F-41E8-8E3F-80F8C387D02A}">
  <sheetPr>
    <tabColor rgb="FFFFFF00"/>
  </sheetPr>
  <dimension ref="A1:D4"/>
  <sheetViews>
    <sheetView workbookViewId="0">
      <selection activeCell="B5" sqref="B5"/>
    </sheetView>
  </sheetViews>
  <sheetFormatPr defaultRowHeight="15" x14ac:dyDescent="0.25"/>
  <cols>
    <col min="1" max="1" width="11.5703125" customWidth="1"/>
    <col min="2" max="2" width="10.140625" bestFit="1" customWidth="1"/>
  </cols>
  <sheetData>
    <row r="1" spans="1:4" x14ac:dyDescent="0.25">
      <c r="A1">
        <v>2025</v>
      </c>
      <c r="B1" t="s">
        <v>112</v>
      </c>
      <c r="C1" t="s">
        <v>111</v>
      </c>
      <c r="D1" t="str">
        <f>"LISTA COMMESSE PUBBLICHE "&amp;anno</f>
        <v>LISTA COMMESSE PUBBLICHE 2025</v>
      </c>
    </row>
    <row r="2" spans="1:4" x14ac:dyDescent="0.25">
      <c r="A2" t="s">
        <v>106</v>
      </c>
      <c r="B2" s="31">
        <v>46112</v>
      </c>
    </row>
    <row r="3" spans="1:4" x14ac:dyDescent="0.25">
      <c r="A3" t="s">
        <v>107</v>
      </c>
      <c r="B3">
        <v>138</v>
      </c>
      <c r="C3">
        <v>146</v>
      </c>
    </row>
    <row r="4" spans="1:4" x14ac:dyDescent="0.25">
      <c r="A4" t="s">
        <v>108</v>
      </c>
      <c r="B4" s="31">
        <v>46111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AAP</vt:lpstr>
      <vt:lpstr>Comune</vt:lpstr>
      <vt:lpstr>Comune-dati</vt:lpstr>
      <vt:lpstr>AAP-dati</vt:lpstr>
      <vt:lpstr>dati</vt:lpstr>
      <vt:lpstr>anno</vt:lpstr>
      <vt:lpstr>annoint</vt:lpstr>
      <vt:lpstr>AAP!Titoli_stampa</vt:lpstr>
      <vt:lpstr>Comune!Titoli_stampa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Polli Mirko / T139440</dc:creator>
  <cp:lastModifiedBy>andrea norghauer</cp:lastModifiedBy>
  <cp:lastPrinted>2024-02-28T07:30:45Z</cp:lastPrinted>
  <dcterms:created xsi:type="dcterms:W3CDTF">2020-05-27T06:34:48Z</dcterms:created>
  <dcterms:modified xsi:type="dcterms:W3CDTF">2026-03-31T06:15:34Z</dcterms:modified>
</cp:coreProperties>
</file>